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PRESUPUESTO\REPORTE MENSUAL, 2026\"/>
    </mc:Choice>
  </mc:AlternateContent>
  <bookViews>
    <workbookView xWindow="0" yWindow="0" windowWidth="11190" windowHeight="2745" tabRatio="807" activeTab="1"/>
  </bookViews>
  <sheets>
    <sheet name="FINANC." sheetId="25" r:id="rId1"/>
    <sheet name="EJECUCION" sheetId="35" r:id="rId2"/>
    <sheet name="PRES. APROBADO" sheetId="33" r:id="rId3"/>
  </sheets>
  <definedNames>
    <definedName name="_xlnm.Print_Area" localSheetId="0">FINANC.!$A$1:$I$114</definedName>
    <definedName name="_xlnm.Print_Titles" localSheetId="0">FINANC.!$14:$16</definedName>
    <definedName name="_xlnm.Print_Titles" localSheetId="2">'PRES. APROBADO'!$140:$141</definedName>
  </definedNames>
  <calcPr calcId="162913"/>
</workbook>
</file>

<file path=xl/calcChain.xml><?xml version="1.0" encoding="utf-8"?>
<calcChain xmlns="http://schemas.openxmlformats.org/spreadsheetml/2006/main">
  <c r="D159" i="35" l="1"/>
  <c r="E159" i="35"/>
  <c r="F159" i="35"/>
  <c r="C159" i="35"/>
  <c r="D12" i="35"/>
  <c r="E12" i="35"/>
  <c r="F12" i="35"/>
  <c r="C12" i="35"/>
  <c r="H77" i="25" l="1"/>
  <c r="I77" i="25" s="1"/>
  <c r="H69" i="25"/>
  <c r="I69" i="25" s="1"/>
  <c r="H59" i="25"/>
  <c r="I59" i="25" s="1"/>
  <c r="H33" i="25"/>
  <c r="I33" i="25" s="1"/>
  <c r="H23" i="25"/>
  <c r="I18" i="25"/>
  <c r="I19" i="25"/>
  <c r="I20" i="25"/>
  <c r="I21" i="25"/>
  <c r="I22" i="25"/>
  <c r="I24" i="25"/>
  <c r="I25" i="25"/>
  <c r="I26" i="25"/>
  <c r="I27" i="25"/>
  <c r="I28" i="25"/>
  <c r="I29" i="25"/>
  <c r="I30" i="25"/>
  <c r="I31" i="25"/>
  <c r="I32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60" i="25"/>
  <c r="I61" i="25"/>
  <c r="I62" i="25"/>
  <c r="I63" i="25"/>
  <c r="I64" i="25"/>
  <c r="I65" i="25"/>
  <c r="I66" i="25"/>
  <c r="I67" i="25"/>
  <c r="I68" i="25"/>
  <c r="I70" i="25"/>
  <c r="I71" i="25"/>
  <c r="I72" i="25"/>
  <c r="I73" i="25"/>
  <c r="I74" i="25"/>
  <c r="I75" i="25"/>
  <c r="I76" i="25"/>
  <c r="I78" i="25"/>
  <c r="I79" i="25"/>
  <c r="I80" i="25"/>
  <c r="I81" i="25"/>
  <c r="I83" i="25"/>
  <c r="I84" i="25"/>
  <c r="I85" i="25"/>
  <c r="I86" i="25"/>
  <c r="I87" i="25"/>
  <c r="I88" i="25"/>
  <c r="I89" i="25"/>
  <c r="I90" i="25"/>
  <c r="I91" i="25"/>
  <c r="H17" i="25"/>
  <c r="H82" i="25" l="1"/>
  <c r="H93" i="25" l="1"/>
  <c r="G69" i="25"/>
  <c r="G59" i="25"/>
  <c r="G77" i="25"/>
  <c r="G33" i="25"/>
  <c r="G23" i="25"/>
  <c r="G17" i="25"/>
  <c r="I17" i="25" s="1"/>
  <c r="G82" i="25" l="1"/>
  <c r="G93" i="25" l="1"/>
  <c r="C194" i="33"/>
  <c r="C77" i="25" l="1"/>
  <c r="F77" i="25"/>
  <c r="F59" i="25"/>
  <c r="F17" i="25"/>
  <c r="F23" i="25"/>
  <c r="I23" i="25" s="1"/>
  <c r="F33" i="25"/>
  <c r="F82" i="25" l="1"/>
  <c r="I82" i="25" s="1"/>
  <c r="F93" i="25" l="1"/>
  <c r="E33" i="25"/>
  <c r="E23" i="25"/>
  <c r="E17" i="25"/>
  <c r="E82" i="25" l="1"/>
  <c r="C69" i="25"/>
  <c r="C63" i="25"/>
  <c r="C62" i="25"/>
  <c r="C64" i="25"/>
  <c r="B59" i="25"/>
  <c r="B70" i="25"/>
  <c r="B34" i="25"/>
  <c r="B32" i="25"/>
  <c r="B23" i="25" s="1"/>
  <c r="B60" i="25"/>
  <c r="B42" i="25"/>
  <c r="B22" i="25"/>
  <c r="B18" i="25"/>
  <c r="C65" i="25"/>
  <c r="C66" i="25"/>
  <c r="C67" i="25"/>
  <c r="C68" i="25"/>
  <c r="C61" i="25"/>
  <c r="C60" i="25"/>
  <c r="C43" i="25"/>
  <c r="C39" i="25"/>
  <c r="C40" i="25"/>
  <c r="C41" i="25"/>
  <c r="C42" i="25"/>
  <c r="C38" i="25"/>
  <c r="C37" i="25"/>
  <c r="C36" i="25"/>
  <c r="C35" i="25"/>
  <c r="C34" i="25"/>
  <c r="C32" i="25"/>
  <c r="C31" i="25"/>
  <c r="C30" i="25"/>
  <c r="C27" i="25"/>
  <c r="C28" i="25"/>
  <c r="C29" i="25"/>
  <c r="C26" i="25"/>
  <c r="C25" i="25"/>
  <c r="C24" i="25"/>
  <c r="C22" i="25"/>
  <c r="C21" i="25"/>
  <c r="C19" i="25"/>
  <c r="C18" i="25"/>
  <c r="C20" i="25"/>
  <c r="C45" i="25"/>
  <c r="C46" i="25"/>
  <c r="C47" i="25"/>
  <c r="C48" i="25"/>
  <c r="C49" i="25"/>
  <c r="C50" i="25"/>
  <c r="C52" i="25"/>
  <c r="C53" i="25"/>
  <c r="C54" i="25"/>
  <c r="C55" i="25"/>
  <c r="C56" i="25"/>
  <c r="C57" i="25"/>
  <c r="B71" i="25"/>
  <c r="B72" i="25"/>
  <c r="B73" i="25"/>
  <c r="B74" i="25"/>
  <c r="B75" i="25"/>
  <c r="B76" i="25"/>
  <c r="B77" i="25"/>
  <c r="B78" i="25"/>
  <c r="B79" i="25"/>
  <c r="E93" i="25" l="1"/>
  <c r="C33" i="25"/>
  <c r="B33" i="25"/>
  <c r="C23" i="25"/>
  <c r="B69" i="25"/>
  <c r="B17" i="25"/>
  <c r="C59" i="25"/>
  <c r="C17" i="25"/>
  <c r="C148" i="33"/>
  <c r="C158" i="33"/>
  <c r="C184" i="33"/>
  <c r="B184" i="33"/>
  <c r="B194" i="33"/>
  <c r="C82" i="25" l="1"/>
  <c r="C93" i="25" s="1"/>
  <c r="B82" i="25"/>
  <c r="B93" i="25" s="1"/>
  <c r="C207" i="33"/>
  <c r="C220" i="33" s="1"/>
  <c r="C30" i="33"/>
  <c r="C56" i="33"/>
  <c r="B56" i="33"/>
  <c r="C20" i="33"/>
  <c r="C14" i="33"/>
  <c r="B14" i="33"/>
  <c r="C78" i="33" l="1"/>
  <c r="C91" i="33" s="1"/>
  <c r="B148" i="33" l="1"/>
  <c r="B158" i="33"/>
  <c r="B142" i="33"/>
  <c r="B20" i="33"/>
  <c r="B30" i="33"/>
  <c r="B207" i="33" l="1"/>
  <c r="B220" i="33" s="1"/>
  <c r="B78" i="33"/>
  <c r="B91" i="33" s="1"/>
  <c r="D23" i="25" l="1"/>
  <c r="D33" i="25"/>
  <c r="D17" i="25" l="1"/>
  <c r="D93" i="25" l="1"/>
  <c r="I93" i="25"/>
</calcChain>
</file>

<file path=xl/sharedStrings.xml><?xml version="1.0" encoding="utf-8"?>
<sst xmlns="http://schemas.openxmlformats.org/spreadsheetml/2006/main" count="631" uniqueCount="439">
  <si>
    <t>Presidencia de la República Dominicana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</si>
  <si>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</si>
  <si>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</si>
  <si>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</si>
  <si>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</si>
  <si>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</si>
  <si>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</si>
  <si>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</si>
  <si>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</si>
  <si>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</si>
  <si>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</si>
  <si>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</si>
  <si>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</si>
  <si>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</si>
  <si>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</si>
  <si>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</si>
  <si>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</si>
  <si>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</si>
  <si>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</si>
  <si>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</si>
  <si>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</si>
  <si>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</si>
  <si>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</si>
  <si>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</si>
  <si>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</si>
  <si>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</si>
  <si>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</si>
  <si>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</si>
  <si>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</si>
  <si>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</si>
  <si>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</si>
  <si>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</si>
  <si>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</si>
  <si>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</si>
  <si>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</si>
  <si>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</si>
  <si>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</si>
  <si>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</si>
  <si>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</si>
  <si>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</si>
  <si>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</si>
  <si>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</si>
  <si>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</si>
  <si>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</si>
  <si>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</si>
  <si>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</si>
  <si>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</si>
  <si>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</si>
  <si>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</si>
  <si>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</si>
  <si>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</si>
  <si>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</si>
  <si>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</si>
  <si>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</si>
  <si>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</si>
  <si>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</si>
  <si>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</si>
  <si>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</si>
  <si>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</si>
  <si>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</si>
  <si>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</si>
  <si>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</si>
  <si>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</si>
  <si>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</si>
  <si>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</si>
  <si>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</si>
  <si>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</si>
  <si>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</si>
  <si>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</si>
  <si>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</si>
  <si>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</si>
  <si>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</si>
  <si>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</si>
  <si>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</si>
  <si>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</si>
  <si>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</si>
  <si>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</si>
  <si>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</si>
  <si>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</si>
  <si>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Total </t>
  </si>
  <si>
    <t>Ing. Jose Manuel Peguero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</si>
  <si>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</si>
  <si>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</si>
  <si>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</si>
  <si>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</si>
  <si>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</si>
  <si>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</si>
  <si>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</si>
  <si>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</si>
  <si>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</si>
  <si>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</si>
  <si>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</si>
  <si>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</si>
  <si>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</si>
  <si>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</si>
  <si>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</si>
  <si>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100/2160</t>
  </si>
  <si>
    <t>Presidencia de la Republica Dominicana</t>
  </si>
  <si>
    <t xml:space="preserve">Presupuesto de Gastos y Aplicaciones Financieras </t>
  </si>
  <si>
    <t>Fondo 0100</t>
  </si>
  <si>
    <t>2.1.2 - SOBRE SUELDOS</t>
  </si>
  <si>
    <t>2.6.2 - MOBILIARIO Y EQUIPO DE AUDIO, AUDIVISUAL, RECREATIVO Y EDUCACIONAL</t>
  </si>
  <si>
    <t xml:space="preserve">               Preparado  Por:</t>
  </si>
  <si>
    <t>Autorizador  Por:</t>
  </si>
  <si>
    <t>En RD$ 9,057,468,558.00</t>
  </si>
  <si>
    <t>AÑO 2026</t>
  </si>
  <si>
    <t>DIRECCION DE ASISTENCIA SOCIAL Y ALIMENTACION COMUNITARIA (DASAC)</t>
  </si>
  <si>
    <t>DIRECCION DE ASISTENCIA SOCIAL Y ALIMENTACION  COMUNITARIA (DASAC)</t>
  </si>
  <si>
    <t>Fondo 2160</t>
  </si>
  <si>
    <t>En RD$ 1,140,000,000.00</t>
  </si>
  <si>
    <t xml:space="preserve">     Licda. Divina De Los Santos C.</t>
  </si>
  <si>
    <t>Febrero</t>
  </si>
  <si>
    <t>Marzo</t>
  </si>
  <si>
    <t>2.9.5 GASTOS DE INTERESES, RECARGOS MULTAS Y SANCIONES DE IMPUESTOS Y CONTRIBUCION</t>
  </si>
  <si>
    <t>Director Financiero</t>
  </si>
  <si>
    <r>
      <rPr>
        <b/>
        <sz val="11"/>
        <color theme="1"/>
        <rFont val="Century Schoolbook"/>
        <family val="1"/>
      </rPr>
      <t>Presupuesto aprobado</t>
    </r>
    <r>
      <rPr>
        <sz val="11"/>
        <color theme="1"/>
        <rFont val="Century Schoolbook"/>
        <family val="1"/>
      </rPr>
      <t>: Se refiere al prepuesto aprobado en Ley de Prespuesto General del Estado</t>
    </r>
  </si>
  <si>
    <r>
      <rPr>
        <b/>
        <sz val="11"/>
        <color theme="1"/>
        <rFont val="Century Schoolbook"/>
        <family val="1"/>
      </rPr>
      <t>Presupuesto modificado</t>
    </r>
    <r>
      <rPr>
        <sz val="11"/>
        <color theme="1"/>
        <rFont val="Century Schoolbook"/>
        <family val="1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</si>
  <si>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Century Schoolbook"/>
        <family val="1"/>
      </rPr>
      <t>Son los recursos financieros que surge con la obligacion de pago por la recepción de conformidad</t>
    </r>
  </si>
  <si>
    <t>2.9.5 - Gastos de recargos, multas y sanciones de las contribuciones 
sociales</t>
  </si>
  <si>
    <r>
      <rPr>
        <sz val="6"/>
        <rFont val="Arial MT"/>
        <family val="2"/>
      </rPr>
      <t>2.2.3.1.01</t>
    </r>
  </si>
  <si>
    <r>
      <rPr>
        <sz val="6"/>
        <rFont val="Arial MT"/>
        <family val="2"/>
      </rPr>
      <t>Viáticos dentro del país</t>
    </r>
  </si>
  <si>
    <r>
      <rPr>
        <sz val="6"/>
        <rFont val="Arial MT"/>
        <family val="2"/>
      </rPr>
      <t>2.2.5.1.01</t>
    </r>
  </si>
  <si>
    <r>
      <rPr>
        <sz val="6"/>
        <rFont val="Arial MT"/>
        <family val="2"/>
      </rPr>
      <t>Alquileres y rentas de edificaciones y locales</t>
    </r>
  </si>
  <si>
    <r>
      <rPr>
        <sz val="6"/>
        <rFont val="Arial MT"/>
        <family val="2"/>
      </rPr>
      <t>2.2.7.1.01</t>
    </r>
  </si>
  <si>
    <r>
      <rPr>
        <sz val="6"/>
        <rFont val="Arial MT"/>
        <family val="2"/>
      </rPr>
      <t>Reparaciones y mantenimientos menores en edificaciones</t>
    </r>
  </si>
  <si>
    <r>
      <rPr>
        <sz val="6"/>
        <rFont val="Arial MT"/>
        <family val="2"/>
      </rPr>
      <t>2.2.9.1.01</t>
    </r>
  </si>
  <si>
    <r>
      <rPr>
        <sz val="6"/>
        <rFont val="Arial MT"/>
        <family val="2"/>
      </rPr>
      <t>Otras contrataciones de servicios</t>
    </r>
  </si>
  <si>
    <r>
      <rPr>
        <sz val="6"/>
        <rFont val="Arial MT"/>
        <family val="2"/>
      </rPr>
      <t>2.3.1.1.01</t>
    </r>
  </si>
  <si>
    <r>
      <rPr>
        <sz val="6"/>
        <rFont val="Arial MT"/>
        <family val="2"/>
      </rPr>
      <t>Alimentos y bebidas para personas</t>
    </r>
  </si>
  <si>
    <r>
      <rPr>
        <sz val="6"/>
        <rFont val="Arial MT"/>
        <family val="2"/>
      </rPr>
      <t>2.3.1.4.01</t>
    </r>
  </si>
  <si>
    <r>
      <rPr>
        <sz val="6"/>
        <rFont val="Arial MT"/>
        <family val="2"/>
      </rPr>
      <t>Madera, corcho y sus manufacturas</t>
    </r>
  </si>
  <si>
    <r>
      <rPr>
        <sz val="6"/>
        <rFont val="Arial MT"/>
        <family val="2"/>
      </rPr>
      <t>2.3.2.1.01</t>
    </r>
  </si>
  <si>
    <r>
      <rPr>
        <sz val="6"/>
        <rFont val="Arial MT"/>
        <family val="2"/>
      </rPr>
      <t>Hilados, fibras, telas y útiles de costura</t>
    </r>
  </si>
  <si>
    <r>
      <rPr>
        <sz val="6"/>
        <rFont val="Arial MT"/>
        <family val="2"/>
      </rPr>
      <t>2.3.2.2.01</t>
    </r>
  </si>
  <si>
    <r>
      <rPr>
        <sz val="6"/>
        <rFont val="Arial MT"/>
        <family val="2"/>
      </rPr>
      <t>Acabados textiles</t>
    </r>
  </si>
  <si>
    <r>
      <rPr>
        <sz val="6"/>
        <rFont val="Arial MT"/>
        <family val="2"/>
      </rPr>
      <t>2.3.3.1.01</t>
    </r>
  </si>
  <si>
    <r>
      <rPr>
        <sz val="6"/>
        <rFont val="Arial MT"/>
        <family val="2"/>
      </rPr>
      <t>Papel de escritorio</t>
    </r>
  </si>
  <si>
    <r>
      <rPr>
        <sz val="6"/>
        <rFont val="Arial MT"/>
        <family val="2"/>
      </rPr>
      <t>2.3.3.3.01</t>
    </r>
  </si>
  <si>
    <r>
      <rPr>
        <sz val="6"/>
        <rFont val="Arial MT"/>
        <family val="2"/>
      </rPr>
      <t>Productos de artes gráficas</t>
    </r>
  </si>
  <si>
    <r>
      <rPr>
        <sz val="6"/>
        <rFont val="Arial MT"/>
        <family val="2"/>
      </rPr>
      <t>2.3.5.3.01</t>
    </r>
  </si>
  <si>
    <r>
      <rPr>
        <sz val="6"/>
        <rFont val="Arial MT"/>
        <family val="2"/>
      </rPr>
      <t>Llantas y neumáticos</t>
    </r>
  </si>
  <si>
    <r>
      <rPr>
        <sz val="6"/>
        <rFont val="Arial MT"/>
        <family val="2"/>
      </rPr>
      <t>2.3.5.5.01</t>
    </r>
  </si>
  <si>
    <r>
      <rPr>
        <sz val="6"/>
        <rFont val="Arial MT"/>
        <family val="2"/>
      </rPr>
      <t>Plástico</t>
    </r>
  </si>
  <si>
    <r>
      <rPr>
        <sz val="6"/>
        <rFont val="Arial MT"/>
        <family val="2"/>
      </rPr>
      <t>2.3.6.3.04</t>
    </r>
  </si>
  <si>
    <r>
      <rPr>
        <sz val="6"/>
        <rFont val="Arial MT"/>
        <family val="2"/>
      </rPr>
      <t>Herramientas menores</t>
    </r>
  </si>
  <si>
    <r>
      <rPr>
        <sz val="6"/>
        <rFont val="Arial MT"/>
        <family val="2"/>
      </rPr>
      <t>2.3.6.3.06</t>
    </r>
  </si>
  <si>
    <r>
      <rPr>
        <sz val="6"/>
        <rFont val="Arial MT"/>
        <family val="2"/>
      </rPr>
      <t>Productos metálicos</t>
    </r>
  </si>
  <si>
    <r>
      <rPr>
        <sz val="6"/>
        <rFont val="Arial MT"/>
        <family val="2"/>
      </rPr>
      <t>2.3.7.2.99</t>
    </r>
  </si>
  <si>
    <r>
      <rPr>
        <sz val="6"/>
        <rFont val="Arial MT"/>
        <family val="2"/>
      </rPr>
      <t>Otros productos químicos y conexos</t>
    </r>
  </si>
  <si>
    <r>
      <rPr>
        <sz val="6"/>
        <rFont val="Arial MT"/>
        <family val="2"/>
      </rPr>
      <t>2.3.9.1.01</t>
    </r>
  </si>
  <si>
    <r>
      <rPr>
        <sz val="6"/>
        <rFont val="Arial MT"/>
        <family val="2"/>
      </rPr>
      <t>Útiles y materiales de limpieza e higiene</t>
    </r>
  </si>
  <si>
    <r>
      <rPr>
        <sz val="6"/>
        <rFont val="Arial MT"/>
        <family val="2"/>
      </rPr>
      <t>2.3.9.2.01</t>
    </r>
  </si>
  <si>
    <r>
      <rPr>
        <sz val="6"/>
        <rFont val="Arial MT"/>
        <family val="2"/>
      </rPr>
      <t>Útiles  y materiales de escritorio, oficina e informática</t>
    </r>
  </si>
  <si>
    <r>
      <rPr>
        <sz val="6"/>
        <rFont val="Arial MT"/>
        <family val="2"/>
      </rPr>
      <t>2.3.9.3.01</t>
    </r>
  </si>
  <si>
    <r>
      <rPr>
        <sz val="6"/>
        <rFont val="Arial MT"/>
        <family val="2"/>
      </rPr>
      <t>Útiles menores médico, quirúrgicos o de laboratorio</t>
    </r>
  </si>
  <si>
    <r>
      <rPr>
        <sz val="6"/>
        <rFont val="Arial MT"/>
        <family val="2"/>
      </rPr>
      <t>2.3.9.5.01</t>
    </r>
  </si>
  <si>
    <r>
      <rPr>
        <sz val="6"/>
        <rFont val="Arial MT"/>
        <family val="2"/>
      </rPr>
      <t>Útiles de cocina y comedor</t>
    </r>
  </si>
  <si>
    <r>
      <rPr>
        <sz val="6"/>
        <rFont val="Arial MT"/>
        <family val="2"/>
      </rPr>
      <t>2.3.9.6.01</t>
    </r>
  </si>
  <si>
    <r>
      <rPr>
        <sz val="6"/>
        <rFont val="Arial MT"/>
        <family val="2"/>
      </rPr>
      <t>Productos eléctricos y afines</t>
    </r>
  </si>
  <si>
    <r>
      <rPr>
        <sz val="6"/>
        <rFont val="Arial MT"/>
        <family val="2"/>
      </rPr>
      <t>2.3.9.8.01</t>
    </r>
  </si>
  <si>
    <r>
      <rPr>
        <sz val="6"/>
        <rFont val="Arial MT"/>
        <family val="2"/>
      </rPr>
      <t>Repuestos</t>
    </r>
  </si>
  <si>
    <r>
      <rPr>
        <sz val="6"/>
        <rFont val="Arial MT"/>
        <family val="2"/>
      </rPr>
      <t>2.3.9.9.02</t>
    </r>
  </si>
  <si>
    <r>
      <rPr>
        <sz val="6"/>
        <rFont val="Arial MT"/>
        <family val="2"/>
      </rPr>
      <t>Bonos para útiles diversos</t>
    </r>
  </si>
  <si>
    <r>
      <rPr>
        <sz val="6"/>
        <rFont val="Arial MT"/>
        <family val="2"/>
      </rPr>
      <t>2.3.9.9.05</t>
    </r>
  </si>
  <si>
    <r>
      <rPr>
        <sz val="6"/>
        <rFont val="Arial MT"/>
        <family val="2"/>
      </rPr>
      <t>Productos y útiles diversos</t>
    </r>
  </si>
  <si>
    <r>
      <rPr>
        <sz val="6"/>
        <rFont val="Arial MT"/>
        <family val="2"/>
      </rPr>
      <t>2.6.1.1.01</t>
    </r>
  </si>
  <si>
    <r>
      <rPr>
        <sz val="6"/>
        <rFont val="Arial MT"/>
        <family val="2"/>
      </rPr>
      <t>Muebles, equipos de oficina y estantería</t>
    </r>
  </si>
  <si>
    <r>
      <rPr>
        <sz val="6"/>
        <rFont val="Arial MT"/>
        <family val="2"/>
      </rPr>
      <t>2.6.1.4.01</t>
    </r>
  </si>
  <si>
    <r>
      <rPr>
        <sz val="6"/>
        <rFont val="Arial MT"/>
        <family val="2"/>
      </rPr>
      <t>Electrodomésticos</t>
    </r>
  </si>
  <si>
    <r>
      <rPr>
        <sz val="6"/>
        <rFont val="Arial MT"/>
        <family val="2"/>
      </rPr>
      <t>2.6.2.1.01</t>
    </r>
  </si>
  <si>
    <r>
      <rPr>
        <sz val="6"/>
        <rFont val="Arial MT"/>
        <family val="2"/>
      </rPr>
      <t>Equipos y Aparatos Audiovisuales</t>
    </r>
  </si>
  <si>
    <r>
      <rPr>
        <sz val="6"/>
        <rFont val="Arial MT"/>
        <family val="2"/>
      </rPr>
      <t>2.6.5.2.01</t>
    </r>
  </si>
  <si>
    <r>
      <rPr>
        <sz val="6"/>
        <rFont val="Arial MT"/>
        <family val="2"/>
      </rPr>
      <t>Maquinaria y equipo industrial</t>
    </r>
  </si>
  <si>
    <r>
      <rPr>
        <sz val="6"/>
        <rFont val="Arial MT"/>
        <family val="2"/>
      </rPr>
      <t>2.6.5.4.01</t>
    </r>
  </si>
  <si>
    <r>
      <rPr>
        <sz val="6"/>
        <rFont val="Arial MT"/>
        <family val="2"/>
      </rPr>
      <t>Sistemas y equipos de climatización</t>
    </r>
  </si>
  <si>
    <r>
      <rPr>
        <sz val="6"/>
        <rFont val="Arial MT"/>
        <family val="2"/>
      </rPr>
      <t>2.6.5.8.01</t>
    </r>
  </si>
  <si>
    <r>
      <rPr>
        <sz val="6"/>
        <rFont val="Arial MT"/>
        <family val="2"/>
      </rPr>
      <t>Otros equipos</t>
    </r>
  </si>
  <si>
    <r>
      <rPr>
        <sz val="6"/>
        <rFont val="Arial MT"/>
        <family val="2"/>
      </rPr>
      <t>2.7.1.2.01</t>
    </r>
  </si>
  <si>
    <r>
      <rPr>
        <sz val="6"/>
        <rFont val="Arial MT"/>
        <family val="2"/>
      </rPr>
      <t>Obras para edificación no residencial</t>
    </r>
  </si>
  <si>
    <r>
      <rPr>
        <sz val="6"/>
        <rFont val="Arial MT"/>
        <family val="2"/>
      </rPr>
      <t>2.6.4.1.01</t>
    </r>
  </si>
  <si>
    <r>
      <rPr>
        <sz val="6"/>
        <rFont val="Arial MT"/>
        <family val="2"/>
      </rPr>
      <t>Automóviles y camiones</t>
    </r>
  </si>
  <si>
    <r>
      <rPr>
        <sz val="6"/>
        <rFont val="Arial MT"/>
        <family val="2"/>
      </rPr>
      <t>2.6.4.2.01</t>
    </r>
  </si>
  <si>
    <r>
      <rPr>
        <sz val="6"/>
        <rFont val="Arial MT"/>
        <family val="2"/>
      </rPr>
      <t>Carrocerías y remolques</t>
    </r>
  </si>
  <si>
    <t>Pinturas, lacas, barnices, diluyentes y absorbentes para  pinturas</t>
  </si>
  <si>
    <t>ESTADO DE EJECUCIÓN PRESUPUESTARIA, FONDO 100.</t>
  </si>
  <si>
    <t>CUENTA
 #</t>
  </si>
  <si>
    <t>NOMBRE DE LA CUENTA</t>
  </si>
  <si>
    <t>PRESUPUESTO INICIAL</t>
  </si>
  <si>
    <t>MODIFICACIÓN PRESUPUESTARIA</t>
  </si>
  <si>
    <t>PRESUPUESTO DISPONIBLE</t>
  </si>
  <si>
    <t xml:space="preserve"> PRESUPUESTO 
PREVENTIVO</t>
  </si>
  <si>
    <t>Total General</t>
  </si>
  <si>
    <t>ESTADO DE EJECUCIÓN PRESUPUESTARIA, FONDO 2160</t>
  </si>
  <si>
    <t>Abril</t>
  </si>
  <si>
    <r>
      <rPr>
        <sz val="6"/>
        <rFont val="Arial MT"/>
        <family val="2"/>
      </rPr>
      <t>2.3.9.8.02</t>
    </r>
  </si>
  <si>
    <r>
      <rPr>
        <sz val="6"/>
        <rFont val="Arial MT"/>
        <family val="2"/>
      </rPr>
      <t>Accesorios</t>
    </r>
  </si>
  <si>
    <r>
      <rPr>
        <sz val="6"/>
        <rFont val="Arial MT"/>
        <family val="2"/>
      </rPr>
      <t>2.6.5.4.02</t>
    </r>
  </si>
  <si>
    <r>
      <rPr>
        <sz val="6"/>
        <rFont val="Arial MT"/>
        <family val="2"/>
      </rPr>
      <t>Equipos de climatización</t>
    </r>
  </si>
  <si>
    <r>
      <rPr>
        <sz val="6"/>
        <rFont val="Arial MT"/>
        <family val="2"/>
      </rPr>
      <t>2.6.5.7.01</t>
    </r>
  </si>
  <si>
    <r>
      <rPr>
        <sz val="6"/>
        <rFont val="Arial MT"/>
        <family val="2"/>
      </rPr>
      <t>Máquinas-herramientas</t>
    </r>
  </si>
  <si>
    <r>
      <rPr>
        <sz val="6"/>
        <rFont val="Arial MT"/>
        <family val="2"/>
      </rPr>
      <t>2.3.7.2.05</t>
    </r>
  </si>
  <si>
    <r>
      <rPr>
        <sz val="6"/>
        <rFont val="Arial MT"/>
        <family val="2"/>
      </rPr>
      <t>Insecticidas, fumigantes y otros</t>
    </r>
  </si>
  <si>
    <t>2.6.5.8.01</t>
  </si>
  <si>
    <t>Mayo</t>
  </si>
  <si>
    <t xml:space="preserve">                                   Preparado  Por:</t>
  </si>
  <si>
    <t>Mantenimiento y reparación de equipos de transporte, tracción y  elevación</t>
  </si>
  <si>
    <t>Mantenimiento y reparación de equipos industriales y  producción</t>
  </si>
  <si>
    <t>2.1.1.1.01</t>
  </si>
  <si>
    <t>Sueldos empleados fijos</t>
  </si>
  <si>
    <t>2.1.1.2.06</t>
  </si>
  <si>
    <t>Jornales</t>
  </si>
  <si>
    <t>2.1.1.2.08</t>
  </si>
  <si>
    <t>Empleados temporales</t>
  </si>
  <si>
    <t>2.1.1.2.09</t>
  </si>
  <si>
    <t>Personal de carácter eventual</t>
  </si>
  <si>
    <t>2.1.1.3.01</t>
  </si>
  <si>
    <t>Sueldos al personal fijo en trámite de pensiones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</si>
  <si>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</si>
  <si>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</si>
  <si>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</si>
  <si>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</si>
  <si>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</si>
  <si>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</si>
  <si>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</si>
  <si>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</si>
  <si>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</si>
  <si>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</si>
  <si>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</si>
  <si>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</si>
  <si>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</si>
  <si>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</si>
  <si>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2.1.4.2.04</t>
  </si>
  <si>
    <t>Otras gratificaciones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</si>
  <si>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</si>
  <si>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</si>
  <si>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</si>
  <si>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</si>
  <si>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</si>
  <si>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</si>
  <si>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</si>
  <si>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</si>
  <si>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</si>
  <si>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</si>
  <si>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</si>
  <si>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</si>
  <si>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</si>
  <si>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</si>
  <si>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</si>
  <si>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</si>
  <si>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</si>
  <si>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</si>
  <si>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2.2.2.1.01</t>
  </si>
  <si>
    <t>Publicidad y propaganda</t>
  </si>
  <si>
    <t>2.2.2.1.03</t>
  </si>
  <si>
    <t>Publicaciones de avisos oficiales</t>
  </si>
  <si>
    <t>2.2.2.2.01</t>
  </si>
  <si>
    <t>Impresión, encuadernación y rotulación</t>
  </si>
  <si>
    <t>2.2.3.1.01</t>
  </si>
  <si>
    <t>Viáticos dentro del país</t>
  </si>
  <si>
    <t>2.2.3.2.01</t>
  </si>
  <si>
    <t>Viaticos fuera del país</t>
  </si>
  <si>
    <t>2.2.4.1.01</t>
  </si>
  <si>
    <t>Pasajes y gastos de transporte</t>
  </si>
  <si>
    <t>2.2.4.2.01</t>
  </si>
  <si>
    <t>Fletes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</si>
  <si>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</si>
  <si>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</si>
  <si>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</si>
  <si>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</si>
  <si>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</si>
  <si>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</si>
  <si>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2.2.5.8.01</t>
  </si>
  <si>
    <t>Otros alquileres y arrendamientos por derechos de usos</t>
  </si>
  <si>
    <t>2.2.5.9.01</t>
  </si>
  <si>
    <t>Licencias Informáticas</t>
  </si>
  <si>
    <t>2.2.6.1.01</t>
  </si>
  <si>
    <t>Seguro de bienes inmuebles e infraestructura</t>
  </si>
  <si>
    <t>2.2.6.2.01</t>
  </si>
  <si>
    <t>Seguro de bienes muebles</t>
  </si>
  <si>
    <t>2.2.6.3.01</t>
  </si>
  <si>
    <t>Seguros de personas</t>
  </si>
  <si>
    <t>2.2.7.1.01</t>
  </si>
  <si>
    <t>Reparaciones y mantenimientos menores en edificaciones</t>
  </si>
  <si>
    <t>2.2.7.1.02</t>
  </si>
  <si>
    <t>Mantenimientos y reparaciones especiales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</si>
  <si>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</si>
  <si>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</si>
  <si>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</si>
  <si>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</si>
  <si>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</si>
  <si>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</si>
  <si>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2.2.7.2.06</t>
  </si>
  <si>
    <t>2.2.7.2.07</t>
  </si>
  <si>
    <t>2.2.7.2.08</t>
  </si>
  <si>
    <t>Servicios de mantenimiento, reparación, desmonte e instalación</t>
  </si>
  <si>
    <t>2.2.7.2.99</t>
  </si>
  <si>
    <t>Otros servicios de mantenimiento, reparación, desmonte e</t>
  </si>
  <si>
    <t>2.2.8.2.01</t>
  </si>
  <si>
    <t>Comisiones y gastos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</si>
  <si>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</si>
  <si>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</si>
  <si>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</si>
  <si>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</si>
  <si>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</si>
  <si>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</si>
  <si>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</si>
  <si>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</si>
  <si>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</si>
  <si>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</si>
  <si>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2.2.8.7.01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</si>
  <si>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</si>
  <si>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</si>
  <si>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</si>
  <si>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</si>
  <si>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</si>
  <si>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</si>
  <si>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</si>
  <si>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</si>
  <si>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</si>
  <si>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</si>
  <si>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</si>
  <si>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2.2.9.1.01</t>
  </si>
  <si>
    <t>Otras contrataciones de servicios</t>
  </si>
  <si>
    <t>2.3.1.1.01</t>
  </si>
  <si>
    <t>Alimentos y bebidas para personas</t>
  </si>
  <si>
    <t>2.3.1.4.01</t>
  </si>
  <si>
    <t>Madera, corcho y sus manufacturas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</si>
  <si>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</si>
  <si>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</si>
  <si>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</si>
  <si>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</si>
  <si>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</si>
  <si>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</si>
  <si>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</si>
  <si>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</si>
  <si>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</si>
  <si>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</si>
  <si>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</si>
  <si>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</si>
  <si>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</si>
  <si>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</si>
  <si>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</si>
  <si>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</si>
  <si>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2.3.4.1.01</t>
  </si>
  <si>
    <t>Productos medicinales para uso humano</t>
  </si>
  <si>
    <t>2.3.5.1.01</t>
  </si>
  <si>
    <t>Cuero y pieles</t>
  </si>
  <si>
    <t>2.3.5.3.01</t>
  </si>
  <si>
    <t>Llantas y neumáticos</t>
  </si>
  <si>
    <t>2.3.5.4.01</t>
  </si>
  <si>
    <t>Artículos de caucho</t>
  </si>
  <si>
    <t>2.3.5.5.01</t>
  </si>
  <si>
    <t>Plástico</t>
  </si>
  <si>
    <t>2.3.6.1.01</t>
  </si>
  <si>
    <t>Productos de cemento</t>
  </si>
  <si>
    <t>2.3.6.1.04</t>
  </si>
  <si>
    <t>Productos de yeso</t>
  </si>
  <si>
    <t>2.3.6.2.01</t>
  </si>
  <si>
    <t>Productos de vidrio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</si>
  <si>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</si>
  <si>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</si>
  <si>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</si>
  <si>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</si>
  <si>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</si>
  <si>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</si>
  <si>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</si>
  <si>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</si>
  <si>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</si>
  <si>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</si>
  <si>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</si>
  <si>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</si>
  <si>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</si>
  <si>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</si>
  <si>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</si>
  <si>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</si>
  <si>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2.3.7.2.05</t>
  </si>
  <si>
    <t>Insecticidas, fumigantes y otros</t>
  </si>
  <si>
    <t>2.3.7.2.06</t>
  </si>
  <si>
    <t>2.3.7.2.99</t>
  </si>
  <si>
    <t>Otros productos químicos y conexos</t>
  </si>
  <si>
    <t>2.3.9.1.01</t>
  </si>
  <si>
    <t>Útiles y materiales de limpieza e higiene</t>
  </si>
  <si>
    <t>2.3.9.2.01</t>
  </si>
  <si>
    <t>Útiles  y materiales de escritorio, oficina e informática</t>
  </si>
  <si>
    <t>2.3.9.3.01</t>
  </si>
  <si>
    <t>Útiles menores médico, quirúrgicos o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</si>
  <si>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</si>
  <si>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</si>
  <si>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</si>
  <si>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</si>
  <si>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</si>
  <si>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</si>
  <si>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</si>
  <si>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</si>
  <si>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</si>
  <si>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</si>
  <si>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</si>
  <si>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</si>
  <si>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</si>
  <si>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</si>
  <si>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</si>
  <si>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</si>
  <si>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2.4.1.2.01</t>
  </si>
  <si>
    <t>Ayudas y donaciones programadas a hogares y personas</t>
  </si>
  <si>
    <t>2.4.1.4.01</t>
  </si>
  <si>
    <t>Becas nacionales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</si>
  <si>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</si>
  <si>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</si>
  <si>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</si>
  <si>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</si>
  <si>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</si>
  <si>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</si>
  <si>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</si>
  <si>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</si>
  <si>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2.6.2.1.01</t>
  </si>
  <si>
    <t>Equipos y Aparatos Audiovisuales</t>
  </si>
  <si>
    <t>2.6.2.3.01</t>
  </si>
  <si>
    <t>Cámaras fotográficas y de video</t>
  </si>
  <si>
    <t>2.6.3.2.01</t>
  </si>
  <si>
    <t>Instrumental médico y de laboratorio</t>
  </si>
  <si>
    <t>2.6.4.8.01</t>
  </si>
  <si>
    <t>Otros equipos de transporte</t>
  </si>
  <si>
    <t>2.6.5.2.01</t>
  </si>
  <si>
    <t>Maquinaria y equipo industrial</t>
  </si>
  <si>
    <t>2.6.5.4.01</t>
  </si>
  <si>
    <t>Sistemas y equipos de climatización</t>
  </si>
  <si>
    <t>2.6.5.4.02</t>
  </si>
  <si>
    <t>Equipos de climatización</t>
  </si>
  <si>
    <t>2.6.5.6.01</t>
  </si>
  <si>
    <t>Equipo de generación eléctrica y a fines</t>
  </si>
  <si>
    <t>2.6.5.7.01</t>
  </si>
  <si>
    <t>Máquinas-herramientas</t>
  </si>
  <si>
    <t>Otros equipos</t>
  </si>
  <si>
    <t>2.6.6.2.01</t>
  </si>
  <si>
    <t>Equipos de seguridad</t>
  </si>
  <si>
    <t>2.7.1.2.01</t>
  </si>
  <si>
    <t>Obras para edificación no residencial</t>
  </si>
  <si>
    <t>2.9.5.2.02</t>
  </si>
  <si>
    <t>Gastos de recargos, multas y sanciones de las contribuciones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</si>
</sst>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$-2C0A]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rgb="FF333333"/>
      <name val="Times New Roman"/>
      <family val="1"/>
    </font>
    <font>
      <sz val="11"/>
      <color theme="1"/>
      <name val="Century Schoolbook"/>
      <family val="1"/>
    </font>
    <font>
      <sz val="12"/>
      <color theme="1"/>
      <name val="Century Schoolbook"/>
      <family val="1"/>
    </font>
    <font>
      <b/>
      <sz val="12"/>
      <color theme="1"/>
      <name val="Century Schoolbook"/>
      <family val="1"/>
    </font>
    <font>
      <b/>
      <i/>
      <sz val="12"/>
      <color rgb="FF333333"/>
      <name val="Century Schoolbook"/>
      <family val="1"/>
    </font>
    <font>
      <b/>
      <sz val="11"/>
      <color theme="1"/>
      <name val="Century Schoolbook"/>
      <family val="1"/>
    </font>
    <font>
      <b/>
      <sz val="14"/>
      <color theme="1"/>
      <name val="Century Schoolbook"/>
      <family val="1"/>
    </font>
    <font>
      <sz val="14"/>
      <color theme="1"/>
      <name val="Century Schoolbook"/>
      <family val="1"/>
    </font>
    <font>
      <sz val="6"/>
      <name val="Arial MT"/>
    </font>
    <font>
      <sz val="6"/>
      <name val="Arial MT"/>
      <family val="2"/>
    </font>
    <font>
      <sz val="6"/>
      <color rgb="FF000000"/>
      <name val="Arial MT"/>
      <family val="2"/>
    </font>
    <font>
      <b/>
      <sz val="12"/>
      <color theme="1"/>
      <name val="Times New Roman"/>
      <family val="1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rgb="FF000000"/>
      <name val="Arial"/>
      <family val="2"/>
    </font>
    <font>
      <sz val="8"/>
      <name val="Arial MT"/>
    </font>
    <font>
      <sz val="8"/>
      <color rgb="FF000000"/>
      <name val="Arial MT"/>
      <family val="2"/>
    </font>
    <font>
      <sz val="8"/>
      <color rgb="FF000000"/>
      <name val="Arial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/>
      <diagonal/>
    </border>
    <border>
      <left style="thin">
        <color theme="4" tint="0.79998168889431442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5" fillId="0" borderId="0" xfId="0" applyFont="1"/>
    <xf numFmtId="0" fontId="0" fillId="0" borderId="0" xfId="0"/>
    <xf numFmtId="0" fontId="0" fillId="2" borderId="0" xfId="0" applyFill="1"/>
    <xf numFmtId="0" fontId="5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43" fontId="2" fillId="6" borderId="0" xfId="1" applyFont="1" applyFill="1" applyBorder="1" applyAlignment="1">
      <alignment horizontal="left" vertical="center" wrapText="1"/>
    </xf>
    <xf numFmtId="43" fontId="2" fillId="6" borderId="7" xfId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vertical="center" wrapText="1"/>
    </xf>
    <xf numFmtId="43" fontId="2" fillId="0" borderId="9" xfId="1" applyFont="1" applyBorder="1"/>
    <xf numFmtId="0" fontId="0" fillId="2" borderId="0" xfId="0" applyFill="1" applyBorder="1" applyAlignment="1">
      <alignment horizontal="left" vertical="center" wrapText="1" indent="2"/>
    </xf>
    <xf numFmtId="43" fontId="0" fillId="2" borderId="1" xfId="0" applyNumberForma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43" fontId="0" fillId="8" borderId="1" xfId="0" applyNumberForma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43" fontId="0" fillId="0" borderId="0" xfId="1" applyFont="1"/>
    <xf numFmtId="0" fontId="0" fillId="0" borderId="0" xfId="0" applyBorder="1"/>
    <xf numFmtId="0" fontId="4" fillId="3" borderId="0" xfId="0" applyFont="1" applyFill="1" applyBorder="1" applyAlignment="1">
      <alignment horizontal="left" vertical="center" wrapText="1"/>
    </xf>
    <xf numFmtId="43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3" fontId="2" fillId="2" borderId="1" xfId="0" applyNumberFormat="1" applyFont="1" applyFill="1" applyBorder="1" applyAlignment="1">
      <alignment vertical="center" wrapText="1"/>
    </xf>
    <xf numFmtId="43" fontId="4" fillId="2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4" fillId="0" borderId="1" xfId="0" applyNumberFormat="1" applyFont="1" applyBorder="1"/>
    <xf numFmtId="43" fontId="4" fillId="0" borderId="9" xfId="1" applyFont="1" applyBorder="1" applyAlignment="1">
      <alignment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0" fillId="2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right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left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43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164" fontId="10" fillId="0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" fontId="8" fillId="0" borderId="0" xfId="0" applyNumberFormat="1" applyFont="1"/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43" fontId="9" fillId="0" borderId="0" xfId="1" applyFont="1" applyAlignment="1">
      <alignment vertical="center"/>
    </xf>
    <xf numFmtId="165" fontId="9" fillId="0" borderId="0" xfId="0" applyNumberFormat="1" applyFont="1"/>
    <xf numFmtId="165" fontId="9" fillId="0" borderId="0" xfId="0" applyNumberFormat="1" applyFont="1" applyAlignment="1">
      <alignment vertical="center"/>
    </xf>
    <xf numFmtId="0" fontId="12" fillId="0" borderId="0" xfId="0" applyFont="1"/>
    <xf numFmtId="0" fontId="8" fillId="2" borderId="0" xfId="0" applyFont="1" applyFill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13" fillId="0" borderId="1" xfId="0" applyNumberFormat="1" applyFont="1" applyBorder="1" applyAlignment="1">
      <alignment horizontal="center" vertical="center"/>
    </xf>
    <xf numFmtId="43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center" vertical="center"/>
    </xf>
    <xf numFmtId="43" fontId="13" fillId="0" borderId="1" xfId="0" applyNumberFormat="1" applyFont="1" applyBorder="1" applyAlignment="1">
      <alignment horizontal="center" vertical="center"/>
    </xf>
    <xf numFmtId="164" fontId="13" fillId="4" borderId="1" xfId="0" applyNumberFormat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 vertical="top" wrapText="1"/>
    </xf>
    <xf numFmtId="2" fontId="17" fillId="0" borderId="0" xfId="0" applyNumberFormat="1" applyFont="1" applyFill="1" applyBorder="1" applyAlignment="1">
      <alignment horizontal="right" vertical="top" indent="1" shrinkToFit="1"/>
    </xf>
    <xf numFmtId="4" fontId="17" fillId="0" borderId="0" xfId="0" applyNumberFormat="1" applyFont="1" applyFill="1" applyBorder="1" applyAlignment="1">
      <alignment horizontal="right" vertical="top" indent="2" shrinkToFit="1"/>
    </xf>
    <xf numFmtId="4" fontId="17" fillId="0" borderId="0" xfId="0" applyNumberFormat="1" applyFont="1" applyFill="1" applyBorder="1" applyAlignment="1">
      <alignment horizontal="right" vertical="top" indent="1" shrinkToFit="1"/>
    </xf>
    <xf numFmtId="2" fontId="17" fillId="0" borderId="0" xfId="0" applyNumberFormat="1" applyFont="1" applyFill="1" applyBorder="1" applyAlignment="1">
      <alignment horizontal="right" vertical="top" indent="2" shrinkToFit="1"/>
    </xf>
    <xf numFmtId="0" fontId="19" fillId="9" borderId="10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166" fontId="20" fillId="9" borderId="11" xfId="1" applyNumberFormat="1" applyFont="1" applyFill="1" applyBorder="1" applyAlignment="1">
      <alignment horizontal="center" vertical="center" wrapText="1"/>
    </xf>
    <xf numFmtId="166" fontId="19" fillId="9" borderId="11" xfId="1" applyNumberFormat="1" applyFont="1" applyFill="1" applyBorder="1" applyAlignment="1">
      <alignment horizontal="center" vertical="center" wrapText="1"/>
    </xf>
    <xf numFmtId="166" fontId="19" fillId="9" borderId="12" xfId="1" applyNumberFormat="1" applyFont="1" applyFill="1" applyBorder="1" applyAlignment="1">
      <alignment horizontal="center" vertical="center" wrapText="1"/>
    </xf>
    <xf numFmtId="43" fontId="22" fillId="0" borderId="13" xfId="1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left" vertical="top" wrapText="1"/>
    </xf>
    <xf numFmtId="2" fontId="17" fillId="0" borderId="1" xfId="0" applyNumberFormat="1" applyFont="1" applyFill="1" applyBorder="1" applyAlignment="1">
      <alignment horizontal="right" vertical="top" indent="1" shrinkToFit="1"/>
    </xf>
    <xf numFmtId="4" fontId="17" fillId="0" borderId="1" xfId="0" applyNumberFormat="1" applyFont="1" applyFill="1" applyBorder="1" applyAlignment="1">
      <alignment horizontal="right" vertical="top" indent="2" shrinkToFit="1"/>
    </xf>
    <xf numFmtId="4" fontId="17" fillId="0" borderId="1" xfId="0" applyNumberFormat="1" applyFont="1" applyFill="1" applyBorder="1" applyAlignment="1">
      <alignment horizontal="right" vertical="top" indent="1" shrinkToFit="1"/>
    </xf>
    <xf numFmtId="2" fontId="17" fillId="0" borderId="1" xfId="0" applyNumberFormat="1" applyFont="1" applyFill="1" applyBorder="1" applyAlignment="1">
      <alignment horizontal="right" vertical="top" indent="2" shrinkToFit="1"/>
    </xf>
    <xf numFmtId="0" fontId="23" fillId="0" borderId="0" xfId="0" applyFont="1" applyFill="1" applyBorder="1" applyAlignment="1">
      <alignment horizontal="left" vertical="top" wrapText="1"/>
    </xf>
    <xf numFmtId="4" fontId="24" fillId="0" borderId="0" xfId="0" applyNumberFormat="1" applyFont="1" applyFill="1" applyBorder="1" applyAlignment="1">
      <alignment horizontal="right" vertical="top" indent="1" shrinkToFit="1"/>
    </xf>
    <xf numFmtId="2" fontId="24" fillId="0" borderId="0" xfId="0" applyNumberFormat="1" applyFont="1" applyFill="1" applyBorder="1" applyAlignment="1">
      <alignment horizontal="right" vertical="top" indent="2" shrinkToFit="1"/>
    </xf>
    <xf numFmtId="2" fontId="24" fillId="0" borderId="0" xfId="0" applyNumberFormat="1" applyFont="1" applyFill="1" applyBorder="1" applyAlignment="1">
      <alignment horizontal="right" vertical="top" indent="3" shrinkToFit="1"/>
    </xf>
    <xf numFmtId="165" fontId="9" fillId="2" borderId="0" xfId="0" applyNumberFormat="1" applyFont="1" applyFill="1"/>
    <xf numFmtId="4" fontId="14" fillId="0" borderId="1" xfId="0" applyNumberFormat="1" applyFont="1" applyBorder="1" applyAlignment="1">
      <alignment horizontal="center"/>
    </xf>
    <xf numFmtId="43" fontId="9" fillId="0" borderId="0" xfId="1" applyFont="1" applyBorder="1" applyAlignment="1">
      <alignment vertical="center"/>
    </xf>
    <xf numFmtId="165" fontId="9" fillId="0" borderId="0" xfId="0" applyNumberFormat="1" applyFont="1" applyBorder="1"/>
    <xf numFmtId="0" fontId="10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8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21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wrapText="1"/>
    </xf>
    <xf numFmtId="43" fontId="2" fillId="0" borderId="0" xfId="1" applyFont="1" applyAlignment="1">
      <alignment horizontal="center"/>
    </xf>
    <xf numFmtId="0" fontId="0" fillId="0" borderId="3" xfId="0" applyFont="1" applyBorder="1" applyAlignment="1">
      <alignment horizontal="center"/>
    </xf>
    <xf numFmtId="0" fontId="23" fillId="0" borderId="1" xfId="0" applyFont="1" applyFill="1" applyBorder="1" applyAlignment="1">
      <alignment horizontal="left" vertical="top" wrapText="1"/>
    </xf>
    <xf numFmtId="2" fontId="25" fillId="0" borderId="1" xfId="0" applyNumberFormat="1" applyFont="1" applyFill="1" applyBorder="1" applyAlignment="1">
      <alignment horizontal="right" vertical="top" indent="1" shrinkToFit="1"/>
    </xf>
    <xf numFmtId="4" fontId="25" fillId="0" borderId="1" xfId="0" applyNumberFormat="1" applyFont="1" applyFill="1" applyBorder="1" applyAlignment="1">
      <alignment horizontal="right" vertical="top" indent="2" shrinkToFit="1"/>
    </xf>
    <xf numFmtId="4" fontId="25" fillId="0" borderId="1" xfId="0" applyNumberFormat="1" applyFont="1" applyFill="1" applyBorder="1" applyAlignment="1">
      <alignment horizontal="right" vertical="top" indent="1" shrinkToFit="1"/>
    </xf>
    <xf numFmtId="2" fontId="25" fillId="0" borderId="1" xfId="0" applyNumberFormat="1" applyFont="1" applyFill="1" applyBorder="1" applyAlignment="1">
      <alignment horizontal="right" vertical="top" indent="2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1099344</xdr:colOff>
      <xdr:row>0</xdr:row>
      <xdr:rowOff>0</xdr:rowOff>
    </xdr:from>
    <xdr:to>
      <xdr:col>4</xdr:col>
      <xdr:colOff>1642903</xdr:colOff>
      <xdr:row>7</xdr:row>
      <xdr:rowOff>158750</xdr:rowOff>
    </xdr:to>
    <xdr:pic>
      <xdr:nvPicPr>
        <xdr:cNvPr id="4" name="Imagen 3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219" y="0"/>
          <a:ext cx="2194559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0</xdr:rowOff>
    </xdr:from>
    <xdr:to>
      <xdr:col>3</xdr:col>
      <xdr:colOff>1076325</xdr:colOff>
      <xdr:row>5</xdr:row>
      <xdr:rowOff>123825</xdr:rowOff>
    </xdr:to>
    <xdr:pic>
      <xdr:nvPicPr>
        <xdr:cNvPr id="2" name="Imagen 1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85725</xdr:colOff>
      <xdr:row>146</xdr:row>
      <xdr:rowOff>76200</xdr:rowOff>
    </xdr:from>
    <xdr:to>
      <xdr:col>3</xdr:col>
      <xdr:colOff>752475</xdr:colOff>
      <xdr:row>152</xdr:row>
      <xdr:rowOff>9525</xdr:rowOff>
    </xdr:to>
    <xdr:pic>
      <xdr:nvPicPr>
        <xdr:cNvPr id="3" name="Imagen 2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4745950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1</xdr:row>
      <xdr:rowOff>114301</xdr:rowOff>
    </xdr:from>
    <xdr:to>
      <xdr:col>0</xdr:col>
      <xdr:colOff>1933575</xdr:colOff>
      <xdr:row>4</xdr:row>
      <xdr:rowOff>19051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304801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0</xdr:row>
      <xdr:rowOff>0</xdr:rowOff>
    </xdr:from>
    <xdr:to>
      <xdr:col>2</xdr:col>
      <xdr:colOff>942975</xdr:colOff>
      <xdr:row>5</xdr:row>
      <xdr:rowOff>123825</xdr:rowOff>
    </xdr:to>
    <xdr:pic>
      <xdr:nvPicPr>
        <xdr:cNvPr id="6" name="Imagen 5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752475</xdr:colOff>
      <xdr:row>126</xdr:row>
      <xdr:rowOff>171450</xdr:rowOff>
    </xdr:from>
    <xdr:to>
      <xdr:col>2</xdr:col>
      <xdr:colOff>1238250</xdr:colOff>
      <xdr:row>132</xdr:row>
      <xdr:rowOff>104775</xdr:rowOff>
    </xdr:to>
    <xdr:pic>
      <xdr:nvPicPr>
        <xdr:cNvPr id="9" name="Imagen 8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7422475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1076325</xdr:colOff>
      <xdr:row>128</xdr:row>
      <xdr:rowOff>104775</xdr:rowOff>
    </xdr:from>
    <xdr:to>
      <xdr:col>0</xdr:col>
      <xdr:colOff>1847850</xdr:colOff>
      <xdr:row>131</xdr:row>
      <xdr:rowOff>9525</xdr:rowOff>
    </xdr:to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27927300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A70" zoomScale="60" zoomScaleNormal="60" workbookViewId="0">
      <selection activeCell="E80" sqref="E80"/>
    </sheetView>
  </sheetViews>
  <sheetFormatPr baseColWidth="10" defaultColWidth="12.42578125" defaultRowHeight="15.75"/>
  <cols>
    <col min="1" max="1" width="46" style="41" customWidth="1"/>
    <col min="2" max="3" width="24.7109375" style="72" customWidth="1"/>
    <col min="4" max="7" width="24.7109375" style="41" customWidth="1"/>
    <col min="8" max="8" width="27.28515625" style="41" customWidth="1"/>
    <col min="9" max="9" width="29.85546875" style="41" customWidth="1"/>
    <col min="10" max="10" width="12.42578125" style="41"/>
    <col min="11" max="11" width="15.140625" style="41" customWidth="1"/>
    <col min="12" max="16384" width="12.42578125" style="41"/>
  </cols>
  <sheetData>
    <row r="1" spans="1:9">
      <c r="A1" s="118"/>
      <c r="B1" s="118"/>
      <c r="C1" s="118"/>
      <c r="D1" s="118"/>
      <c r="E1" s="40"/>
      <c r="F1" s="40"/>
      <c r="G1" s="86"/>
      <c r="H1" s="112"/>
    </row>
    <row r="2" spans="1:9">
      <c r="A2" s="118"/>
      <c r="B2" s="118"/>
      <c r="C2" s="118"/>
      <c r="D2" s="118"/>
      <c r="E2" s="40"/>
      <c r="F2" s="40"/>
      <c r="G2" s="86"/>
      <c r="H2" s="112"/>
    </row>
    <row r="3" spans="1:9">
      <c r="A3" s="118"/>
      <c r="B3" s="118"/>
      <c r="C3" s="118"/>
      <c r="D3" s="118"/>
      <c r="E3" s="40"/>
      <c r="F3" s="40"/>
      <c r="G3" s="86"/>
      <c r="H3" s="112"/>
    </row>
    <row r="4" spans="1:9">
      <c r="A4" s="118"/>
      <c r="B4" s="118"/>
      <c r="C4" s="118"/>
      <c r="D4" s="118"/>
      <c r="E4" s="40"/>
      <c r="F4" s="40"/>
      <c r="G4" s="86"/>
      <c r="H4" s="112"/>
    </row>
    <row r="5" spans="1:9">
      <c r="A5" s="40"/>
      <c r="B5" s="40"/>
      <c r="C5" s="40"/>
      <c r="D5" s="40"/>
      <c r="E5" s="40"/>
      <c r="F5" s="40"/>
      <c r="G5" s="86"/>
      <c r="H5" s="112"/>
    </row>
    <row r="6" spans="1:9">
      <c r="A6" s="40"/>
      <c r="B6" s="40"/>
      <c r="C6" s="40"/>
      <c r="D6" s="40"/>
      <c r="E6" s="40"/>
      <c r="F6" s="40"/>
      <c r="G6" s="86"/>
      <c r="H6" s="112"/>
    </row>
    <row r="7" spans="1:9">
      <c r="A7" s="116" t="s">
        <v>0</v>
      </c>
      <c r="B7" s="116"/>
      <c r="C7" s="116"/>
      <c r="D7" s="116"/>
      <c r="E7" s="116"/>
      <c r="F7" s="116"/>
      <c r="G7" s="116"/>
      <c r="H7" s="116"/>
      <c r="I7" s="116"/>
    </row>
    <row r="8" spans="1:9">
      <c r="A8" s="120" t="s">
        <v>106</v>
      </c>
      <c r="B8" s="120"/>
      <c r="C8" s="120"/>
      <c r="D8" s="120"/>
      <c r="E8" s="120"/>
      <c r="F8" s="120"/>
      <c r="G8" s="120"/>
      <c r="H8" s="120"/>
      <c r="I8" s="120"/>
    </row>
    <row r="9" spans="1:9">
      <c r="A9" s="119" t="s">
        <v>81</v>
      </c>
      <c r="B9" s="119"/>
      <c r="C9" s="119"/>
      <c r="D9" s="119"/>
      <c r="E9" s="119"/>
      <c r="F9" s="119"/>
      <c r="G9" s="119"/>
      <c r="H9" s="119"/>
      <c r="I9" s="119"/>
    </row>
    <row r="10" spans="1:9">
      <c r="A10" s="119" t="s">
        <v>82</v>
      </c>
      <c r="B10" s="119"/>
      <c r="C10" s="119"/>
      <c r="D10" s="119"/>
      <c r="E10" s="119"/>
      <c r="F10" s="119"/>
      <c r="G10" s="119"/>
      <c r="H10" s="119"/>
      <c r="I10" s="119"/>
    </row>
    <row r="11" spans="1:9">
      <c r="A11" s="116" t="s">
        <v>83</v>
      </c>
      <c r="B11" s="116"/>
      <c r="C11" s="116"/>
      <c r="D11" s="116"/>
      <c r="E11" s="116"/>
      <c r="F11" s="116"/>
      <c r="G11" s="116"/>
      <c r="H11" s="116"/>
      <c r="I11" s="116"/>
    </row>
    <row r="12" spans="1:9" s="42" customFormat="1">
      <c r="A12" s="116">
        <v>2026</v>
      </c>
      <c r="B12" s="116"/>
      <c r="C12" s="116"/>
      <c r="D12" s="116"/>
      <c r="E12" s="116"/>
      <c r="F12" s="116"/>
      <c r="G12" s="116"/>
      <c r="H12" s="116"/>
      <c r="I12" s="116"/>
    </row>
    <row r="13" spans="1:9" s="42" customFormat="1" ht="21" customHeight="1">
      <c r="A13" s="43"/>
      <c r="B13" s="43"/>
      <c r="C13" s="43"/>
      <c r="D13" s="43"/>
      <c r="E13" s="43"/>
      <c r="F13" s="43"/>
      <c r="G13" s="85"/>
      <c r="H13" s="111"/>
    </row>
    <row r="14" spans="1:9" s="42" customFormat="1" ht="17.25" customHeight="1">
      <c r="A14" s="41"/>
      <c r="B14" s="44"/>
      <c r="C14" s="44"/>
      <c r="D14" s="117" t="s">
        <v>91</v>
      </c>
      <c r="E14" s="117"/>
      <c r="F14" s="117"/>
      <c r="G14" s="117"/>
      <c r="H14" s="117"/>
      <c r="I14" s="117"/>
    </row>
    <row r="15" spans="1:9" s="42" customFormat="1" ht="36" customHeight="1">
      <c r="A15" s="45" t="s">
        <v>1</v>
      </c>
      <c r="B15" s="46" t="s">
        <v>92</v>
      </c>
      <c r="C15" s="46" t="s">
        <v>93</v>
      </c>
      <c r="D15" s="46" t="s">
        <v>78</v>
      </c>
      <c r="E15" s="46" t="s">
        <v>111</v>
      </c>
      <c r="F15" s="46" t="s">
        <v>112</v>
      </c>
      <c r="G15" s="46" t="s">
        <v>193</v>
      </c>
      <c r="H15" s="46" t="s">
        <v>203</v>
      </c>
      <c r="I15" s="46" t="s">
        <v>79</v>
      </c>
    </row>
    <row r="16" spans="1:9" s="42" customFormat="1">
      <c r="A16" s="47" t="s">
        <v>2</v>
      </c>
      <c r="B16" s="48" t="s">
        <v>96</v>
      </c>
      <c r="C16" s="48" t="s">
        <v>96</v>
      </c>
      <c r="D16" s="49"/>
      <c r="E16" s="49"/>
      <c r="F16" s="49"/>
      <c r="G16" s="49"/>
      <c r="H16" s="49"/>
      <c r="I16" s="49"/>
    </row>
    <row r="17" spans="1:10" s="42" customFormat="1" ht="30">
      <c r="A17" s="50" t="s">
        <v>3</v>
      </c>
      <c r="B17" s="51">
        <f>+B18+B22</f>
        <v>1319272633</v>
      </c>
      <c r="C17" s="54">
        <f>+C18+C19+C20+C21+C22</f>
        <v>1319272633</v>
      </c>
      <c r="D17" s="73">
        <f t="shared" ref="D17:E17" si="0">+D18+D19+D22</f>
        <v>0</v>
      </c>
      <c r="E17" s="73">
        <f t="shared" si="0"/>
        <v>164787648.34999999</v>
      </c>
      <c r="F17" s="73">
        <f>SUM(F18:F22)</f>
        <v>81860462.769999996</v>
      </c>
      <c r="G17" s="73">
        <f>SUM(G18:G22)</f>
        <v>85436045.479999989</v>
      </c>
      <c r="H17" s="73">
        <f>SUM(H18:H22)</f>
        <v>135025816.84</v>
      </c>
      <c r="I17" s="73">
        <f>+D17+E17+F17+G17+H17</f>
        <v>467109973.44000006</v>
      </c>
      <c r="J17" s="107"/>
    </row>
    <row r="18" spans="1:10" ht="27.75" customHeight="1">
      <c r="A18" s="52" t="s">
        <v>4</v>
      </c>
      <c r="B18" s="74">
        <f>+'PRES. APROBADO'!B15</f>
        <v>1190113921</v>
      </c>
      <c r="C18" s="75">
        <f>+'PRES. APROBADO'!C15</f>
        <v>933152503</v>
      </c>
      <c r="D18" s="76">
        <v>0</v>
      </c>
      <c r="E18" s="77">
        <v>136218026.97</v>
      </c>
      <c r="F18" s="77">
        <v>67610855.099999994</v>
      </c>
      <c r="G18" s="77">
        <v>71034363.689999998</v>
      </c>
      <c r="H18" s="77">
        <v>68571984.849999994</v>
      </c>
      <c r="I18" s="73">
        <f t="shared" ref="I18:I81" si="1">+D18+E18+F18+G18+H18</f>
        <v>343435230.61000001</v>
      </c>
    </row>
    <row r="19" spans="1:10" s="42" customFormat="1" ht="27" customHeight="1">
      <c r="A19" s="52" t="s">
        <v>5</v>
      </c>
      <c r="B19" s="75">
        <v>0</v>
      </c>
      <c r="C19" s="75">
        <f>+'PRES. APROBADO'!C16</f>
        <v>189849382</v>
      </c>
      <c r="D19" s="76">
        <v>0</v>
      </c>
      <c r="E19" s="77">
        <v>8470744.5600000005</v>
      </c>
      <c r="F19" s="77">
        <v>4291547</v>
      </c>
      <c r="G19" s="77">
        <v>4249547</v>
      </c>
      <c r="H19" s="77">
        <v>55997433.689999998</v>
      </c>
      <c r="I19" s="73">
        <f t="shared" si="1"/>
        <v>73009272.25</v>
      </c>
    </row>
    <row r="20" spans="1:10" s="42" customFormat="1" ht="31.5">
      <c r="A20" s="53" t="s">
        <v>6</v>
      </c>
      <c r="B20" s="75">
        <v>0</v>
      </c>
      <c r="C20" s="75">
        <f>+'PRES. APROBADO'!B18+'PRES. APROBADO'!B146</f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3">
        <f t="shared" si="1"/>
        <v>0</v>
      </c>
    </row>
    <row r="21" spans="1:10" ht="31.5">
      <c r="A21" s="53" t="s">
        <v>7</v>
      </c>
      <c r="B21" s="75">
        <v>0</v>
      </c>
      <c r="C21" s="75">
        <f>+'PRES. APROBADO'!C18</f>
        <v>68960623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3">
        <f t="shared" si="1"/>
        <v>0</v>
      </c>
    </row>
    <row r="22" spans="1:10" ht="31.5">
      <c r="A22" s="52" t="s">
        <v>8</v>
      </c>
      <c r="B22" s="75">
        <f>+'PRES. APROBADO'!B19</f>
        <v>129158712</v>
      </c>
      <c r="C22" s="75">
        <f>+'PRES. APROBADO'!C19</f>
        <v>127310125</v>
      </c>
      <c r="D22" s="76">
        <v>0</v>
      </c>
      <c r="E22" s="77">
        <v>20098876.82</v>
      </c>
      <c r="F22" s="77">
        <v>9958060.6699999999</v>
      </c>
      <c r="G22" s="77">
        <v>10152134.789999999</v>
      </c>
      <c r="H22" s="77">
        <v>10456398.300000001</v>
      </c>
      <c r="I22" s="73">
        <f t="shared" si="1"/>
        <v>50665470.579999998</v>
      </c>
    </row>
    <row r="23" spans="1:10" s="42" customFormat="1" ht="27" customHeight="1">
      <c r="A23" s="50" t="s">
        <v>9</v>
      </c>
      <c r="B23" s="51">
        <f>+B24+B32</f>
        <v>397245641</v>
      </c>
      <c r="C23" s="54">
        <f>+C24+C25+C26+C27+C28+C29+C30+C31+C32</f>
        <v>312027594</v>
      </c>
      <c r="D23" s="55">
        <f>+D24+D26+D28+D30</f>
        <v>0</v>
      </c>
      <c r="E23" s="55">
        <f>+E24+E26+E28+E30</f>
        <v>0</v>
      </c>
      <c r="F23" s="55">
        <f>SUM(F24:F32)</f>
        <v>31479142.710000001</v>
      </c>
      <c r="G23" s="55">
        <f>SUM(G24:G32)</f>
        <v>16836735.73</v>
      </c>
      <c r="H23" s="55">
        <f>SUM(H24:H32)</f>
        <v>13714111.570000002</v>
      </c>
      <c r="I23" s="73">
        <f t="shared" si="1"/>
        <v>62029990.009999998</v>
      </c>
    </row>
    <row r="24" spans="1:10" s="42" customFormat="1" ht="32.25" customHeight="1">
      <c r="A24" s="52" t="s">
        <v>10</v>
      </c>
      <c r="B24" s="75">
        <v>0</v>
      </c>
      <c r="C24" s="75">
        <f>+'PRES. APROBADO'!C21</f>
        <v>69660000</v>
      </c>
      <c r="D24" s="76">
        <v>0</v>
      </c>
      <c r="E24" s="76">
        <v>0</v>
      </c>
      <c r="F24" s="77">
        <v>9692638.6999999993</v>
      </c>
      <c r="G24" s="77">
        <v>8713979.9600000009</v>
      </c>
      <c r="H24" s="77">
        <v>4121144.6</v>
      </c>
      <c r="I24" s="73">
        <f t="shared" si="1"/>
        <v>22527763.260000002</v>
      </c>
    </row>
    <row r="25" spans="1:10" s="42" customFormat="1" ht="32.25" customHeight="1">
      <c r="A25" s="52" t="s">
        <v>11</v>
      </c>
      <c r="B25" s="75">
        <v>0</v>
      </c>
      <c r="C25" s="75">
        <f>+'PRES. APROBADO'!C22</f>
        <v>7400000</v>
      </c>
      <c r="D25" s="76">
        <v>0</v>
      </c>
      <c r="E25" s="76">
        <v>0</v>
      </c>
      <c r="F25" s="77">
        <v>22766.38</v>
      </c>
      <c r="G25" s="77">
        <v>89999.99</v>
      </c>
      <c r="H25" s="77">
        <v>60000</v>
      </c>
      <c r="I25" s="73">
        <f t="shared" si="1"/>
        <v>172766.37</v>
      </c>
    </row>
    <row r="26" spans="1:10" s="42" customFormat="1" ht="32.25" customHeight="1">
      <c r="A26" s="52" t="s">
        <v>12</v>
      </c>
      <c r="B26" s="75">
        <v>0</v>
      </c>
      <c r="C26" s="75">
        <f>+'PRES. APROBADO'!C23+'PRES. APROBADO'!C151</f>
        <v>59300000</v>
      </c>
      <c r="D26" s="76">
        <v>0</v>
      </c>
      <c r="E26" s="76">
        <v>0</v>
      </c>
      <c r="F26" s="77">
        <v>3733179.75</v>
      </c>
      <c r="G26" s="77">
        <v>3549292.25</v>
      </c>
      <c r="H26" s="77">
        <v>4187039.35</v>
      </c>
      <c r="I26" s="73">
        <f t="shared" si="1"/>
        <v>11469511.35</v>
      </c>
    </row>
    <row r="27" spans="1:10" s="42" customFormat="1" ht="32.25" customHeight="1">
      <c r="A27" s="52" t="s">
        <v>13</v>
      </c>
      <c r="B27" s="75">
        <v>0</v>
      </c>
      <c r="C27" s="75">
        <f>+'PRES. APROBADO'!C24+'PRES. APROBADO'!C152</f>
        <v>3000000</v>
      </c>
      <c r="D27" s="76">
        <v>0</v>
      </c>
      <c r="E27" s="76">
        <v>0</v>
      </c>
      <c r="F27" s="77">
        <v>1000000</v>
      </c>
      <c r="G27" s="77">
        <v>0</v>
      </c>
      <c r="H27" s="77">
        <v>0</v>
      </c>
      <c r="I27" s="73">
        <f t="shared" si="1"/>
        <v>1000000</v>
      </c>
    </row>
    <row r="28" spans="1:10" s="42" customFormat="1" ht="32.25" customHeight="1">
      <c r="A28" s="52" t="s">
        <v>14</v>
      </c>
      <c r="B28" s="75">
        <v>0</v>
      </c>
      <c r="C28" s="75">
        <f>+'PRES. APROBADO'!C25+'PRES. APROBADO'!C153</f>
        <v>43529000</v>
      </c>
      <c r="D28" s="76">
        <v>0</v>
      </c>
      <c r="E28" s="76">
        <v>0</v>
      </c>
      <c r="F28" s="77">
        <v>2202000</v>
      </c>
      <c r="G28" s="77">
        <v>3456000</v>
      </c>
      <c r="H28" s="77">
        <v>2360400.44</v>
      </c>
      <c r="I28" s="73">
        <f t="shared" si="1"/>
        <v>8018400.4399999995</v>
      </c>
    </row>
    <row r="29" spans="1:10" ht="32.25" customHeight="1">
      <c r="A29" s="53" t="s">
        <v>15</v>
      </c>
      <c r="B29" s="75">
        <v>0</v>
      </c>
      <c r="C29" s="75">
        <f>+'PRES. APROBADO'!C26+'PRES. APROBADO'!C154</f>
        <v>22800000</v>
      </c>
      <c r="D29" s="76">
        <v>0</v>
      </c>
      <c r="E29" s="76">
        <v>0</v>
      </c>
      <c r="F29" s="77">
        <v>14197057.880000001</v>
      </c>
      <c r="G29" s="77">
        <v>0</v>
      </c>
      <c r="H29" s="77">
        <v>752866.39</v>
      </c>
      <c r="I29" s="73">
        <f t="shared" si="1"/>
        <v>14949924.270000001</v>
      </c>
    </row>
    <row r="30" spans="1:10" ht="63">
      <c r="A30" s="52" t="s">
        <v>16</v>
      </c>
      <c r="B30" s="75">
        <v>0</v>
      </c>
      <c r="C30" s="75">
        <f>+'PRES. APROBADO'!C155+'PRES. APROBADO'!C27</f>
        <v>35449400</v>
      </c>
      <c r="D30" s="76">
        <v>0</v>
      </c>
      <c r="E30" s="76">
        <v>0</v>
      </c>
      <c r="F30" s="77">
        <v>12000</v>
      </c>
      <c r="G30" s="77">
        <v>217983.53</v>
      </c>
      <c r="H30" s="77">
        <v>1555743.9</v>
      </c>
      <c r="I30" s="73">
        <f t="shared" si="1"/>
        <v>1785727.43</v>
      </c>
    </row>
    <row r="31" spans="1:10" ht="47.25">
      <c r="A31" s="52" t="s">
        <v>17</v>
      </c>
      <c r="B31" s="75">
        <v>0</v>
      </c>
      <c r="C31" s="75">
        <f>+'PRES. APROBADO'!C28</f>
        <v>24150000</v>
      </c>
      <c r="D31" s="76">
        <v>0</v>
      </c>
      <c r="E31" s="76">
        <v>0</v>
      </c>
      <c r="F31" s="77">
        <v>619500</v>
      </c>
      <c r="G31" s="77">
        <v>809480</v>
      </c>
      <c r="H31" s="77">
        <v>676916.89</v>
      </c>
      <c r="I31" s="73">
        <f t="shared" si="1"/>
        <v>2105896.89</v>
      </c>
    </row>
    <row r="32" spans="1:10" ht="31.5">
      <c r="A32" s="53" t="s">
        <v>18</v>
      </c>
      <c r="B32" s="74">
        <f>+'PRES. APROBADO'!B29+'PRES. APROBADO'!B157</f>
        <v>397245641</v>
      </c>
      <c r="C32" s="75">
        <f>+'PRES. APROBADO'!C29+'PRES. APROBADO'!C157</f>
        <v>46739194</v>
      </c>
      <c r="D32" s="76">
        <v>0</v>
      </c>
      <c r="E32" s="76">
        <v>0</v>
      </c>
      <c r="F32" s="76">
        <v>0</v>
      </c>
      <c r="G32" s="76">
        <v>0</v>
      </c>
      <c r="H32" s="77">
        <v>0</v>
      </c>
      <c r="I32" s="73">
        <f t="shared" si="1"/>
        <v>0</v>
      </c>
    </row>
    <row r="33" spans="1:9" ht="33.75" customHeight="1">
      <c r="A33" s="50" t="s">
        <v>19</v>
      </c>
      <c r="B33" s="51">
        <f>+B34+B42</f>
        <v>7689923486</v>
      </c>
      <c r="C33" s="51">
        <f>+C34+C35+C36+C37+C38+C39+C40+C41+C42</f>
        <v>7133923271.21</v>
      </c>
      <c r="D33" s="51">
        <f>+D34+D39+D40</f>
        <v>0</v>
      </c>
      <c r="E33" s="51">
        <f>+E34+E39+E40</f>
        <v>0</v>
      </c>
      <c r="F33" s="51">
        <f>SUM(F34:F42)</f>
        <v>335696009.37999994</v>
      </c>
      <c r="G33" s="51">
        <f>SUM(G34:G42)</f>
        <v>323606933.38000005</v>
      </c>
      <c r="H33" s="51">
        <f>SUM(H34:H42)</f>
        <v>582597582.16000009</v>
      </c>
      <c r="I33" s="73">
        <f t="shared" si="1"/>
        <v>1241900524.9200001</v>
      </c>
    </row>
    <row r="34" spans="1:9" ht="31.5">
      <c r="A34" s="52" t="s">
        <v>20</v>
      </c>
      <c r="B34" s="74">
        <f>+'PRES. APROBADO'!B159+'PRES. APROBADO'!B31</f>
        <v>7305349137</v>
      </c>
      <c r="C34" s="75">
        <f>+'PRES. APROBADO'!C159+'PRES. APROBADO'!C31</f>
        <v>6642124057.9099998</v>
      </c>
      <c r="D34" s="78">
        <v>0</v>
      </c>
      <c r="E34" s="78">
        <v>0</v>
      </c>
      <c r="F34" s="77">
        <v>297447078.19999999</v>
      </c>
      <c r="G34" s="77">
        <v>306541087.27999997</v>
      </c>
      <c r="H34" s="77">
        <v>554263961.45000005</v>
      </c>
      <c r="I34" s="73">
        <f t="shared" si="1"/>
        <v>1158252126.9300001</v>
      </c>
    </row>
    <row r="35" spans="1:9" ht="36.75" customHeight="1">
      <c r="A35" s="52" t="s">
        <v>21</v>
      </c>
      <c r="B35" s="75">
        <v>0</v>
      </c>
      <c r="C35" s="75">
        <f>+'PRES. APROBADO'!C32+'PRES. APROBADO'!C160</f>
        <v>19531850</v>
      </c>
      <c r="D35" s="76">
        <v>0</v>
      </c>
      <c r="E35" s="76">
        <v>0</v>
      </c>
      <c r="F35" s="76">
        <v>0</v>
      </c>
      <c r="G35" s="76">
        <v>0</v>
      </c>
      <c r="H35" s="76">
        <v>1771781.92</v>
      </c>
      <c r="I35" s="73">
        <f t="shared" si="1"/>
        <v>1771781.92</v>
      </c>
    </row>
    <row r="36" spans="1:9" ht="31.5">
      <c r="A36" s="52" t="s">
        <v>22</v>
      </c>
      <c r="B36" s="75">
        <v>0</v>
      </c>
      <c r="C36" s="75">
        <f>+'PRES. APROBADO'!C161+'PRES. APROBADO'!C33</f>
        <v>17165000</v>
      </c>
      <c r="D36" s="76">
        <v>0</v>
      </c>
      <c r="E36" s="76">
        <v>0</v>
      </c>
      <c r="F36" s="77">
        <v>1081499.8400000001</v>
      </c>
      <c r="G36" s="108">
        <v>-0.34</v>
      </c>
      <c r="H36" s="76">
        <v>1061629.48</v>
      </c>
      <c r="I36" s="73">
        <f t="shared" si="1"/>
        <v>2143128.98</v>
      </c>
    </row>
    <row r="37" spans="1:9" ht="31.5">
      <c r="A37" s="52" t="s">
        <v>23</v>
      </c>
      <c r="B37" s="76">
        <v>0</v>
      </c>
      <c r="C37" s="76">
        <f>+'PRES. APROBADO'!C34+'PRES. APROBADO'!C162</f>
        <v>10300000</v>
      </c>
      <c r="D37" s="76">
        <v>0</v>
      </c>
      <c r="E37" s="76">
        <v>0</v>
      </c>
      <c r="F37" s="76">
        <v>0</v>
      </c>
      <c r="G37" s="76">
        <v>0</v>
      </c>
      <c r="H37" s="76">
        <v>809161.87</v>
      </c>
      <c r="I37" s="73">
        <f t="shared" si="1"/>
        <v>809161.87</v>
      </c>
    </row>
    <row r="38" spans="1:9" ht="31.5">
      <c r="A38" s="52" t="s">
        <v>24</v>
      </c>
      <c r="B38" s="76">
        <v>0</v>
      </c>
      <c r="C38" s="76">
        <f>+'PRES. APROBADO'!C35+'PRES. APROBADO'!C163</f>
        <v>39370000</v>
      </c>
      <c r="D38" s="76">
        <v>0</v>
      </c>
      <c r="E38" s="76">
        <v>0</v>
      </c>
      <c r="F38" s="76">
        <v>0</v>
      </c>
      <c r="G38" s="76">
        <v>649564.04</v>
      </c>
      <c r="H38" s="76">
        <v>742239.82</v>
      </c>
      <c r="I38" s="73">
        <f t="shared" si="1"/>
        <v>1391803.8599999999</v>
      </c>
    </row>
    <row r="39" spans="1:9" ht="31.5">
      <c r="A39" s="52" t="s">
        <v>25</v>
      </c>
      <c r="B39" s="76">
        <v>0</v>
      </c>
      <c r="C39" s="76">
        <f>+'PRES. APROBADO'!C36+'PRES. APROBADO'!C164</f>
        <v>34932363.299999997</v>
      </c>
      <c r="D39" s="76">
        <v>0</v>
      </c>
      <c r="E39" s="76">
        <v>0</v>
      </c>
      <c r="F39" s="77">
        <v>23498756</v>
      </c>
      <c r="G39" s="77">
        <v>6549804.29</v>
      </c>
      <c r="H39" s="77">
        <v>0</v>
      </c>
      <c r="I39" s="73">
        <f t="shared" si="1"/>
        <v>30048560.289999999</v>
      </c>
    </row>
    <row r="40" spans="1:9" ht="47.25">
      <c r="A40" s="53" t="s">
        <v>26</v>
      </c>
      <c r="B40" s="76">
        <v>0</v>
      </c>
      <c r="C40" s="76">
        <f>+'PRES. APROBADO'!C37+'PRES. APROBADO'!C165</f>
        <v>139700000</v>
      </c>
      <c r="D40" s="76">
        <v>0</v>
      </c>
      <c r="E40" s="76">
        <v>0</v>
      </c>
      <c r="F40" s="77">
        <v>3330004.56</v>
      </c>
      <c r="G40" s="77">
        <v>4527840</v>
      </c>
      <c r="H40" s="77">
        <v>5354751.74</v>
      </c>
      <c r="I40" s="73">
        <f t="shared" si="1"/>
        <v>13212596.300000001</v>
      </c>
    </row>
    <row r="41" spans="1:9" ht="47.25">
      <c r="A41" s="53" t="s">
        <v>27</v>
      </c>
      <c r="B41" s="76">
        <v>0</v>
      </c>
      <c r="C41" s="76">
        <f>+'PRES. APROBADO'!C38+'PRES. APROBADO'!C166</f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3">
        <f t="shared" si="1"/>
        <v>0</v>
      </c>
    </row>
    <row r="42" spans="1:9" ht="36.75" customHeight="1">
      <c r="A42" s="53" t="s">
        <v>28</v>
      </c>
      <c r="B42" s="79">
        <f>+'PRES. APROBADO'!B39+'PRES. APROBADO'!B167</f>
        <v>384574349</v>
      </c>
      <c r="C42" s="76">
        <f>+'PRES. APROBADO'!C39+'PRES. APROBADO'!C167</f>
        <v>230800000</v>
      </c>
      <c r="D42" s="76">
        <v>0</v>
      </c>
      <c r="E42" s="76">
        <v>0</v>
      </c>
      <c r="F42" s="77">
        <v>10338670.779999999</v>
      </c>
      <c r="G42" s="77">
        <v>5338638.1100000003</v>
      </c>
      <c r="H42" s="77">
        <v>18594055.879999999</v>
      </c>
      <c r="I42" s="73">
        <f t="shared" si="1"/>
        <v>34271364.769999996</v>
      </c>
    </row>
    <row r="43" spans="1:9" ht="36.75" customHeight="1">
      <c r="A43" s="50" t="s">
        <v>29</v>
      </c>
      <c r="B43" s="76">
        <v>0</v>
      </c>
      <c r="C43" s="73">
        <f>+C44</f>
        <v>1000000</v>
      </c>
      <c r="D43" s="73">
        <v>0</v>
      </c>
      <c r="E43" s="73">
        <v>0</v>
      </c>
      <c r="F43" s="73">
        <v>0</v>
      </c>
      <c r="G43" s="73">
        <v>0</v>
      </c>
      <c r="H43" s="73">
        <v>0</v>
      </c>
      <c r="I43" s="73">
        <f t="shared" si="1"/>
        <v>0</v>
      </c>
    </row>
    <row r="44" spans="1:9" ht="31.5">
      <c r="A44" s="53" t="s">
        <v>30</v>
      </c>
      <c r="B44" s="76">
        <v>0</v>
      </c>
      <c r="C44" s="76">
        <v>1000000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3">
        <f t="shared" si="1"/>
        <v>0</v>
      </c>
    </row>
    <row r="45" spans="1:9" ht="47.25">
      <c r="A45" s="53" t="s">
        <v>31</v>
      </c>
      <c r="B45" s="76">
        <v>0</v>
      </c>
      <c r="C45" s="73">
        <f>+'PRES. APROBADO'!B43+'PRES. APROBADO'!B171</f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3">
        <f t="shared" si="1"/>
        <v>0</v>
      </c>
    </row>
    <row r="46" spans="1:9" ht="47.25">
      <c r="A46" s="53" t="s">
        <v>32</v>
      </c>
      <c r="B46" s="76">
        <v>0</v>
      </c>
      <c r="C46" s="73">
        <f>+'PRES. APROBADO'!B44+'PRES. APROBADO'!B172</f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3">
        <f t="shared" si="1"/>
        <v>0</v>
      </c>
    </row>
    <row r="47" spans="1:9" ht="47.25">
      <c r="A47" s="53" t="s">
        <v>33</v>
      </c>
      <c r="B47" s="76">
        <v>0</v>
      </c>
      <c r="C47" s="73">
        <f>+'PRES. APROBADO'!B45+'PRES. APROBADO'!B173</f>
        <v>0</v>
      </c>
      <c r="D47" s="76">
        <v>0</v>
      </c>
      <c r="E47" s="76">
        <v>0</v>
      </c>
      <c r="F47" s="76">
        <v>0</v>
      </c>
      <c r="G47" s="76">
        <v>0</v>
      </c>
      <c r="H47" s="76">
        <v>0</v>
      </c>
      <c r="I47" s="73">
        <f t="shared" si="1"/>
        <v>0</v>
      </c>
    </row>
    <row r="48" spans="1:9" ht="47.25">
      <c r="A48" s="53" t="s">
        <v>34</v>
      </c>
      <c r="B48" s="76">
        <v>0</v>
      </c>
      <c r="C48" s="73">
        <f>+'PRES. APROBADO'!B46+'PRES. APROBADO'!B174</f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  <c r="I48" s="73">
        <f t="shared" si="1"/>
        <v>0</v>
      </c>
    </row>
    <row r="49" spans="1:9" ht="31.5">
      <c r="A49" s="53" t="s">
        <v>35</v>
      </c>
      <c r="B49" s="76">
        <v>0</v>
      </c>
      <c r="C49" s="73">
        <f>+'PRES. APROBADO'!B47+'PRES. APROBADO'!B175</f>
        <v>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  <c r="I49" s="73">
        <f t="shared" si="1"/>
        <v>0</v>
      </c>
    </row>
    <row r="50" spans="1:9" ht="47.25">
      <c r="A50" s="53" t="s">
        <v>36</v>
      </c>
      <c r="B50" s="76">
        <v>0</v>
      </c>
      <c r="C50" s="73">
        <f>+'PRES. APROBADO'!B48+'PRES. APROBADO'!B176</f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73">
        <f t="shared" si="1"/>
        <v>0</v>
      </c>
    </row>
    <row r="51" spans="1:9" ht="30">
      <c r="A51" s="50" t="s">
        <v>37</v>
      </c>
      <c r="B51" s="76">
        <v>0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f t="shared" si="1"/>
        <v>0</v>
      </c>
    </row>
    <row r="52" spans="1:9" ht="31.5">
      <c r="A52" s="53" t="s">
        <v>38</v>
      </c>
      <c r="B52" s="76">
        <v>0</v>
      </c>
      <c r="C52" s="73">
        <f>+'PRES. APROBADO'!B50+'PRES. APROBADO'!B178</f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3">
        <f t="shared" si="1"/>
        <v>0</v>
      </c>
    </row>
    <row r="53" spans="1:9" ht="47.25">
      <c r="A53" s="53" t="s">
        <v>39</v>
      </c>
      <c r="B53" s="76">
        <v>0</v>
      </c>
      <c r="C53" s="73">
        <f>+'PRES. APROBADO'!B51+'PRES. APROBADO'!B179</f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73">
        <f t="shared" si="1"/>
        <v>0</v>
      </c>
    </row>
    <row r="54" spans="1:9" ht="47.25">
      <c r="A54" s="53" t="s">
        <v>40</v>
      </c>
      <c r="B54" s="76">
        <v>0</v>
      </c>
      <c r="C54" s="73">
        <f>+'PRES. APROBADO'!B52+'PRES. APROBADO'!B180</f>
        <v>0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  <c r="I54" s="73">
        <f t="shared" si="1"/>
        <v>0</v>
      </c>
    </row>
    <row r="55" spans="1:9" ht="47.25">
      <c r="A55" s="53" t="s">
        <v>41</v>
      </c>
      <c r="B55" s="76">
        <v>0</v>
      </c>
      <c r="C55" s="73">
        <f>+'PRES. APROBADO'!B53+'PRES. APROBADO'!B181</f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3">
        <f t="shared" si="1"/>
        <v>0</v>
      </c>
    </row>
    <row r="56" spans="1:9" ht="47.25">
      <c r="A56" s="53" t="s">
        <v>42</v>
      </c>
      <c r="B56" s="76">
        <v>0</v>
      </c>
      <c r="C56" s="73">
        <f>+'PRES. APROBADO'!B54+'PRES. APROBADO'!B182</f>
        <v>0</v>
      </c>
      <c r="D56" s="76">
        <v>0</v>
      </c>
      <c r="E56" s="76">
        <v>0</v>
      </c>
      <c r="F56" s="76">
        <v>0</v>
      </c>
      <c r="G56" s="76">
        <v>0</v>
      </c>
      <c r="H56" s="76">
        <v>0</v>
      </c>
      <c r="I56" s="73">
        <f t="shared" si="1"/>
        <v>0</v>
      </c>
    </row>
    <row r="57" spans="1:9" ht="31.5">
      <c r="A57" s="53" t="s">
        <v>43</v>
      </c>
      <c r="B57" s="76">
        <v>0</v>
      </c>
      <c r="C57" s="73">
        <f>+'PRES. APROBADO'!B55+'PRES. APROBADO'!B183</f>
        <v>0</v>
      </c>
      <c r="D57" s="76">
        <v>0</v>
      </c>
      <c r="E57" s="76">
        <v>0</v>
      </c>
      <c r="F57" s="76">
        <v>0</v>
      </c>
      <c r="G57" s="76">
        <v>0</v>
      </c>
      <c r="H57" s="76">
        <v>0</v>
      </c>
      <c r="I57" s="73">
        <f t="shared" si="1"/>
        <v>0</v>
      </c>
    </row>
    <row r="58" spans="1:9" ht="47.25">
      <c r="A58" s="53" t="s">
        <v>44</v>
      </c>
      <c r="B58" s="76">
        <v>0</v>
      </c>
      <c r="C58" s="73">
        <v>0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3">
        <f t="shared" si="1"/>
        <v>0</v>
      </c>
    </row>
    <row r="59" spans="1:9" ht="30">
      <c r="A59" s="50" t="s">
        <v>45</v>
      </c>
      <c r="B59" s="80">
        <f>+'PRES. APROBADO'!B57+'PRES. APROBADO'!B185</f>
        <v>750480263</v>
      </c>
      <c r="C59" s="54">
        <f>+C60+C61+C62+C63+C64+C65+C66+C67+C68</f>
        <v>1411778419</v>
      </c>
      <c r="D59" s="73">
        <v>0</v>
      </c>
      <c r="E59" s="73">
        <v>0</v>
      </c>
      <c r="F59" s="73">
        <f>SUM(F60:F68)</f>
        <v>21839307.109999999</v>
      </c>
      <c r="G59" s="73">
        <f>SUM(G60:G68)</f>
        <v>52194033.5</v>
      </c>
      <c r="H59" s="73">
        <f>SUM(H60:H68)</f>
        <v>79073900.859999999</v>
      </c>
      <c r="I59" s="73">
        <f t="shared" si="1"/>
        <v>153107241.47</v>
      </c>
    </row>
    <row r="60" spans="1:9" ht="37.5" customHeight="1">
      <c r="A60" s="53" t="s">
        <v>46</v>
      </c>
      <c r="B60" s="79">
        <f>+'PRES. APROBADO'!B185+'PRES. APROBADO'!B57</f>
        <v>750480263</v>
      </c>
      <c r="C60" s="76">
        <f>+'PRES. APROBADO'!C185+'PRES. APROBADO'!C57</f>
        <v>1070128419</v>
      </c>
      <c r="D60" s="76">
        <v>0</v>
      </c>
      <c r="E60" s="76">
        <v>0</v>
      </c>
      <c r="F60" s="77">
        <v>18570745.600000001</v>
      </c>
      <c r="G60" s="77">
        <v>49557496.960000001</v>
      </c>
      <c r="H60" s="77">
        <v>67443490.459999993</v>
      </c>
      <c r="I60" s="73">
        <f t="shared" si="1"/>
        <v>135571733.01999998</v>
      </c>
    </row>
    <row r="61" spans="1:9" ht="47.25">
      <c r="A61" s="53" t="s">
        <v>95</v>
      </c>
      <c r="B61" s="76">
        <v>0</v>
      </c>
      <c r="C61" s="76">
        <f>+'PRES. APROBADO'!C58</f>
        <v>3500000</v>
      </c>
      <c r="D61" s="76">
        <v>0</v>
      </c>
      <c r="E61" s="76">
        <v>0</v>
      </c>
      <c r="F61" s="76">
        <v>0</v>
      </c>
      <c r="G61" s="76">
        <v>0</v>
      </c>
      <c r="H61" s="77">
        <v>11627720</v>
      </c>
      <c r="I61" s="73">
        <f t="shared" si="1"/>
        <v>11627720</v>
      </c>
    </row>
    <row r="62" spans="1:9" ht="31.5">
      <c r="A62" s="53" t="s">
        <v>47</v>
      </c>
      <c r="B62" s="76">
        <v>0</v>
      </c>
      <c r="C62" s="76">
        <f>+'PRES. APROBADO'!C59+'PRES. APROBADO'!C187</f>
        <v>5000000</v>
      </c>
      <c r="D62" s="76">
        <v>0</v>
      </c>
      <c r="E62" s="76">
        <v>0</v>
      </c>
      <c r="F62" s="76">
        <v>0</v>
      </c>
      <c r="G62" s="76">
        <v>0</v>
      </c>
      <c r="H62" s="77">
        <v>2690.4</v>
      </c>
      <c r="I62" s="73">
        <f t="shared" si="1"/>
        <v>2690.4</v>
      </c>
    </row>
    <row r="63" spans="1:9" ht="47.25">
      <c r="A63" s="53" t="s">
        <v>48</v>
      </c>
      <c r="B63" s="76">
        <v>0</v>
      </c>
      <c r="C63" s="76">
        <f>+'PRES. APROBADO'!C188+'PRES. APROBADO'!C60</f>
        <v>262130000</v>
      </c>
      <c r="D63" s="76">
        <v>0</v>
      </c>
      <c r="E63" s="76">
        <v>0</v>
      </c>
      <c r="F63" s="76">
        <v>0</v>
      </c>
      <c r="G63" s="76">
        <v>0</v>
      </c>
      <c r="H63" s="76">
        <v>0</v>
      </c>
      <c r="I63" s="73">
        <f t="shared" si="1"/>
        <v>0</v>
      </c>
    </row>
    <row r="64" spans="1:9" ht="31.5">
      <c r="A64" s="53" t="s">
        <v>49</v>
      </c>
      <c r="B64" s="76">
        <v>0</v>
      </c>
      <c r="C64" s="76">
        <f>+'PRES. APROBADO'!C189+'PRES. APROBADO'!C61</f>
        <v>70720000</v>
      </c>
      <c r="D64" s="76">
        <v>0</v>
      </c>
      <c r="E64" s="76">
        <v>0</v>
      </c>
      <c r="F64" s="77">
        <v>3268561.51</v>
      </c>
      <c r="G64" s="77">
        <v>2636536.54</v>
      </c>
      <c r="H64" s="76">
        <v>0</v>
      </c>
      <c r="I64" s="73">
        <f t="shared" si="1"/>
        <v>5905098.0499999998</v>
      </c>
    </row>
    <row r="65" spans="1:9" ht="31.5">
      <c r="A65" s="53" t="s">
        <v>50</v>
      </c>
      <c r="B65" s="76">
        <v>0</v>
      </c>
      <c r="C65" s="76">
        <f>+'PRES. APROBADO'!C62</f>
        <v>300000</v>
      </c>
      <c r="D65" s="76">
        <v>0</v>
      </c>
      <c r="E65" s="76">
        <v>0</v>
      </c>
      <c r="F65" s="76">
        <v>0</v>
      </c>
      <c r="G65" s="76">
        <v>0</v>
      </c>
      <c r="H65" s="76">
        <v>0</v>
      </c>
      <c r="I65" s="73">
        <f t="shared" si="1"/>
        <v>0</v>
      </c>
    </row>
    <row r="66" spans="1:9" ht="31.5">
      <c r="A66" s="53" t="s">
        <v>51</v>
      </c>
      <c r="B66" s="76">
        <v>0</v>
      </c>
      <c r="C66" s="76">
        <f>+'PRES. APROBADO'!C63</f>
        <v>0</v>
      </c>
      <c r="D66" s="76">
        <v>0</v>
      </c>
      <c r="E66" s="76">
        <v>0</v>
      </c>
      <c r="F66" s="76">
        <v>0</v>
      </c>
      <c r="G66" s="76">
        <v>0</v>
      </c>
      <c r="H66" s="76">
        <v>0</v>
      </c>
      <c r="I66" s="73">
        <f t="shared" si="1"/>
        <v>0</v>
      </c>
    </row>
    <row r="67" spans="1:9" ht="25.5" customHeight="1">
      <c r="A67" s="53" t="s">
        <v>52</v>
      </c>
      <c r="B67" s="76">
        <v>0</v>
      </c>
      <c r="C67" s="76">
        <f>+'PRES. APROBADO'!C64</f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3">
        <f t="shared" si="1"/>
        <v>0</v>
      </c>
    </row>
    <row r="68" spans="1:9" ht="47.25">
      <c r="A68" s="53" t="s">
        <v>53</v>
      </c>
      <c r="B68" s="76">
        <v>0</v>
      </c>
      <c r="C68" s="76">
        <f>+'PRES. APROBADO'!C65</f>
        <v>0</v>
      </c>
      <c r="D68" s="76">
        <v>0</v>
      </c>
      <c r="E68" s="76">
        <v>0</v>
      </c>
      <c r="F68" s="76">
        <v>0</v>
      </c>
      <c r="G68" s="76">
        <v>0</v>
      </c>
      <c r="H68" s="76">
        <v>0</v>
      </c>
      <c r="I68" s="73">
        <f t="shared" si="1"/>
        <v>0</v>
      </c>
    </row>
    <row r="69" spans="1:9" ht="27" customHeight="1">
      <c r="A69" s="50" t="s">
        <v>54</v>
      </c>
      <c r="B69" s="73">
        <f>+B70+B71+B72+B73</f>
        <v>40546535</v>
      </c>
      <c r="C69" s="76">
        <f>+'PRES. APROBADO'!C66+'PRES. APROBADO'!C194</f>
        <v>19466640.789999999</v>
      </c>
      <c r="D69" s="73">
        <v>0</v>
      </c>
      <c r="E69" s="73">
        <v>0</v>
      </c>
      <c r="F69" s="73">
        <v>0</v>
      </c>
      <c r="G69" s="73">
        <f>+G70+G71+G72+G73</f>
        <v>4219684.38</v>
      </c>
      <c r="H69" s="73">
        <f>+H70+H71+H72+H73</f>
        <v>0</v>
      </c>
      <c r="I69" s="73">
        <f t="shared" si="1"/>
        <v>4219684.38</v>
      </c>
    </row>
    <row r="70" spans="1:9" ht="18.75">
      <c r="A70" s="50" t="s">
        <v>55</v>
      </c>
      <c r="B70" s="73">
        <f>+'PRES. APROBADO'!B195+'PRES. APROBADO'!B67</f>
        <v>40546535</v>
      </c>
      <c r="C70" s="76">
        <v>0</v>
      </c>
      <c r="D70" s="76">
        <v>0</v>
      </c>
      <c r="E70" s="76">
        <v>0</v>
      </c>
      <c r="F70" s="76">
        <v>0</v>
      </c>
      <c r="G70" s="76">
        <v>4219684.38</v>
      </c>
      <c r="H70" s="76">
        <v>0</v>
      </c>
      <c r="I70" s="73">
        <f t="shared" si="1"/>
        <v>4219684.38</v>
      </c>
    </row>
    <row r="71" spans="1:9" ht="23.25" customHeight="1">
      <c r="A71" s="53" t="s">
        <v>56</v>
      </c>
      <c r="B71" s="73">
        <f>+'PRES. APROBADO'!B69+'PRES. APROBADO'!B197</f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3">
        <f t="shared" si="1"/>
        <v>0</v>
      </c>
    </row>
    <row r="72" spans="1:9" ht="31.5">
      <c r="A72" s="53" t="s">
        <v>57</v>
      </c>
      <c r="B72" s="73">
        <f>+'PRES. APROBADO'!B70+'PRES. APROBADO'!B198</f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3">
        <f t="shared" si="1"/>
        <v>0</v>
      </c>
    </row>
    <row r="73" spans="1:9" ht="47.25">
      <c r="A73" s="53" t="s">
        <v>58</v>
      </c>
      <c r="B73" s="73">
        <f>+'PRES. APROBADO'!B71+'PRES. APROBADO'!B199</f>
        <v>0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  <c r="I73" s="73">
        <f t="shared" si="1"/>
        <v>0</v>
      </c>
    </row>
    <row r="74" spans="1:9" ht="45">
      <c r="A74" s="50" t="s">
        <v>59</v>
      </c>
      <c r="B74" s="73">
        <f>+'PRES. APROBADO'!B72+'PRES. APROBADO'!B200</f>
        <v>0</v>
      </c>
      <c r="C74" s="76">
        <v>0</v>
      </c>
      <c r="D74" s="73">
        <v>0</v>
      </c>
      <c r="E74" s="73">
        <v>0</v>
      </c>
      <c r="F74" s="73">
        <v>0</v>
      </c>
      <c r="G74" s="73">
        <v>0</v>
      </c>
      <c r="H74" s="76">
        <v>0</v>
      </c>
      <c r="I74" s="73">
        <f t="shared" si="1"/>
        <v>0</v>
      </c>
    </row>
    <row r="75" spans="1:9" ht="18.75">
      <c r="A75" s="53" t="s">
        <v>60</v>
      </c>
      <c r="B75" s="73">
        <f>+'PRES. APROBADO'!B73+'PRES. APROBADO'!B201</f>
        <v>0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6">
        <v>0</v>
      </c>
      <c r="I75" s="73">
        <f t="shared" si="1"/>
        <v>0</v>
      </c>
    </row>
    <row r="76" spans="1:9" ht="47.25">
      <c r="A76" s="53" t="s">
        <v>61</v>
      </c>
      <c r="B76" s="73">
        <f>+'PRES. APROBADO'!B74+'PRES. APROBADO'!B202</f>
        <v>0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3">
        <f t="shared" si="1"/>
        <v>0</v>
      </c>
    </row>
    <row r="77" spans="1:9" ht="24.75" customHeight="1">
      <c r="A77" s="50" t="s">
        <v>62</v>
      </c>
      <c r="B77" s="73">
        <f>+'PRES. APROBADO'!B75+'PRES. APROBADO'!B203</f>
        <v>0</v>
      </c>
      <c r="C77" s="76">
        <f>SUM(C78:C81)</f>
        <v>0</v>
      </c>
      <c r="D77" s="73">
        <v>0</v>
      </c>
      <c r="E77" s="73">
        <v>0</v>
      </c>
      <c r="F77" s="73">
        <f>SUM(F78:F81)</f>
        <v>256818.84</v>
      </c>
      <c r="G77" s="73">
        <f>SUM(G78:G81)</f>
        <v>0</v>
      </c>
      <c r="H77" s="73">
        <f>SUM(H78:H81)</f>
        <v>0</v>
      </c>
      <c r="I77" s="73">
        <f t="shared" si="1"/>
        <v>256818.84</v>
      </c>
    </row>
    <row r="78" spans="1:9" ht="31.5">
      <c r="A78" s="53" t="s">
        <v>63</v>
      </c>
      <c r="B78" s="73">
        <f>+'PRES. APROBADO'!B76+'PRES. APROBADO'!B204</f>
        <v>0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  <c r="H78" s="76">
        <v>0</v>
      </c>
      <c r="I78" s="73">
        <f t="shared" si="1"/>
        <v>0</v>
      </c>
    </row>
    <row r="79" spans="1:9" ht="31.5">
      <c r="A79" s="53" t="s">
        <v>64</v>
      </c>
      <c r="B79" s="73">
        <f>+'PRES. APROBADO'!B77+'PRES. APROBADO'!B206</f>
        <v>0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3">
        <f t="shared" si="1"/>
        <v>0</v>
      </c>
    </row>
    <row r="80" spans="1:9" ht="31.5">
      <c r="A80" s="53" t="s">
        <v>65</v>
      </c>
      <c r="B80" s="73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3">
        <f t="shared" si="1"/>
        <v>0</v>
      </c>
    </row>
    <row r="81" spans="1:11" ht="54" customHeight="1">
      <c r="A81" s="53" t="s">
        <v>113</v>
      </c>
      <c r="B81" s="73">
        <v>0</v>
      </c>
      <c r="C81" s="76">
        <v>0</v>
      </c>
      <c r="D81" s="76">
        <v>0</v>
      </c>
      <c r="E81" s="76">
        <v>0</v>
      </c>
      <c r="F81" s="76">
        <v>256818.84</v>
      </c>
      <c r="G81" s="76">
        <v>0</v>
      </c>
      <c r="H81" s="76">
        <v>0</v>
      </c>
      <c r="I81" s="73">
        <f t="shared" si="1"/>
        <v>256818.84</v>
      </c>
    </row>
    <row r="82" spans="1:11" s="56" customFormat="1" ht="24.75" customHeight="1">
      <c r="A82" s="48" t="s">
        <v>66</v>
      </c>
      <c r="B82" s="81">
        <f>+B17+B23+B33+B43+B51+B59+B69</f>
        <v>10197468558</v>
      </c>
      <c r="C82" s="82">
        <f>+C17+C23+C33+C43+C51+C59+C69+C77</f>
        <v>10197468558</v>
      </c>
      <c r="D82" s="81">
        <v>0</v>
      </c>
      <c r="E82" s="81">
        <f>+E17+E23+E33+E43+E51+E59+E69+E74+E77</f>
        <v>164787648.34999999</v>
      </c>
      <c r="F82" s="82">
        <f>+F17+F23+F33+F43+F51+F59+F69+F74+F77</f>
        <v>471131740.80999988</v>
      </c>
      <c r="G82" s="82">
        <f>+G17+G23+G33+G43+G51+G59+G69+G74+G77</f>
        <v>482293432.47000003</v>
      </c>
      <c r="H82" s="82">
        <f>+H17+H23+H33+H43+H51+H59+H69+H74+H77</f>
        <v>810411411.43000007</v>
      </c>
      <c r="I82" s="83">
        <f t="shared" ref="I82:I91" si="2">+D82+E82+F82+G82+H82</f>
        <v>1928624233.0599999</v>
      </c>
    </row>
    <row r="83" spans="1:11" s="56" customFormat="1" ht="18.75">
      <c r="A83" s="57" t="s">
        <v>67</v>
      </c>
      <c r="B83" s="76">
        <v>0</v>
      </c>
      <c r="C83" s="76">
        <v>0</v>
      </c>
      <c r="D83" s="76">
        <v>0</v>
      </c>
      <c r="E83" s="76">
        <v>0</v>
      </c>
      <c r="F83" s="76">
        <v>0</v>
      </c>
      <c r="G83" s="76">
        <v>0</v>
      </c>
      <c r="H83" s="76">
        <v>0</v>
      </c>
      <c r="I83" s="73">
        <f t="shared" si="2"/>
        <v>0</v>
      </c>
    </row>
    <row r="84" spans="1:11" ht="30">
      <c r="A84" s="50" t="s">
        <v>68</v>
      </c>
      <c r="B84" s="76">
        <v>0</v>
      </c>
      <c r="C84" s="76">
        <v>0</v>
      </c>
      <c r="D84" s="76">
        <v>0</v>
      </c>
      <c r="E84" s="76">
        <v>0</v>
      </c>
      <c r="F84" s="76">
        <v>0</v>
      </c>
      <c r="G84" s="76">
        <v>0</v>
      </c>
      <c r="H84" s="76">
        <v>0</v>
      </c>
      <c r="I84" s="73">
        <f t="shared" si="2"/>
        <v>0</v>
      </c>
    </row>
    <row r="85" spans="1:11" ht="31.5">
      <c r="A85" s="53" t="s">
        <v>69</v>
      </c>
      <c r="B85" s="76">
        <v>0</v>
      </c>
      <c r="C85" s="76">
        <v>0</v>
      </c>
      <c r="D85" s="76">
        <v>0</v>
      </c>
      <c r="E85" s="76">
        <v>0</v>
      </c>
      <c r="F85" s="76">
        <v>0</v>
      </c>
      <c r="G85" s="76">
        <v>0</v>
      </c>
      <c r="H85" s="76">
        <v>0</v>
      </c>
      <c r="I85" s="73">
        <f t="shared" si="2"/>
        <v>0</v>
      </c>
    </row>
    <row r="86" spans="1:11" ht="31.5">
      <c r="A86" s="53" t="s">
        <v>70</v>
      </c>
      <c r="B86" s="76">
        <v>0</v>
      </c>
      <c r="C86" s="76">
        <v>0</v>
      </c>
      <c r="D86" s="76">
        <v>0</v>
      </c>
      <c r="E86" s="76">
        <v>0</v>
      </c>
      <c r="F86" s="76">
        <v>0</v>
      </c>
      <c r="G86" s="76">
        <v>0</v>
      </c>
      <c r="H86" s="76">
        <v>0</v>
      </c>
      <c r="I86" s="73">
        <f t="shared" si="2"/>
        <v>0</v>
      </c>
    </row>
    <row r="87" spans="1:11" ht="18.75">
      <c r="A87" s="50" t="s">
        <v>71</v>
      </c>
      <c r="B87" s="76">
        <v>0</v>
      </c>
      <c r="C87" s="76">
        <v>0</v>
      </c>
      <c r="D87" s="76">
        <v>0</v>
      </c>
      <c r="E87" s="76">
        <v>0</v>
      </c>
      <c r="F87" s="76">
        <v>0</v>
      </c>
      <c r="G87" s="76">
        <v>0</v>
      </c>
      <c r="H87" s="76">
        <v>0</v>
      </c>
      <c r="I87" s="73">
        <f t="shared" si="2"/>
        <v>0</v>
      </c>
    </row>
    <row r="88" spans="1:11" ht="31.5">
      <c r="A88" s="53" t="s">
        <v>72</v>
      </c>
      <c r="B88" s="76">
        <v>0</v>
      </c>
      <c r="C88" s="76">
        <v>0</v>
      </c>
      <c r="D88" s="76">
        <v>0</v>
      </c>
      <c r="E88" s="76">
        <v>0</v>
      </c>
      <c r="F88" s="76">
        <v>0</v>
      </c>
      <c r="G88" s="76">
        <v>0</v>
      </c>
      <c r="H88" s="76">
        <v>0</v>
      </c>
      <c r="I88" s="73">
        <f t="shared" si="2"/>
        <v>0</v>
      </c>
    </row>
    <row r="89" spans="1:11" ht="31.5">
      <c r="A89" s="53" t="s">
        <v>73</v>
      </c>
      <c r="B89" s="76">
        <v>0</v>
      </c>
      <c r="C89" s="76">
        <v>0</v>
      </c>
      <c r="D89" s="76">
        <v>0</v>
      </c>
      <c r="E89" s="76">
        <v>0</v>
      </c>
      <c r="F89" s="76">
        <v>0</v>
      </c>
      <c r="G89" s="76">
        <v>0</v>
      </c>
      <c r="H89" s="76">
        <v>0</v>
      </c>
      <c r="I89" s="73">
        <f t="shared" si="2"/>
        <v>0</v>
      </c>
    </row>
    <row r="90" spans="1:11" ht="30">
      <c r="A90" s="50" t="s">
        <v>74</v>
      </c>
      <c r="B90" s="76">
        <v>0</v>
      </c>
      <c r="C90" s="76">
        <v>0</v>
      </c>
      <c r="D90" s="76">
        <v>0</v>
      </c>
      <c r="E90" s="76">
        <v>0</v>
      </c>
      <c r="F90" s="76">
        <v>0</v>
      </c>
      <c r="G90" s="76">
        <v>0</v>
      </c>
      <c r="H90" s="76">
        <v>0</v>
      </c>
      <c r="I90" s="73">
        <f t="shared" si="2"/>
        <v>0</v>
      </c>
    </row>
    <row r="91" spans="1:11" ht="31.5">
      <c r="A91" s="53" t="s">
        <v>75</v>
      </c>
      <c r="B91" s="76">
        <v>0</v>
      </c>
      <c r="C91" s="76">
        <v>0</v>
      </c>
      <c r="D91" s="76">
        <v>0</v>
      </c>
      <c r="E91" s="76">
        <v>0</v>
      </c>
      <c r="F91" s="76">
        <v>0</v>
      </c>
      <c r="G91" s="76">
        <v>0</v>
      </c>
      <c r="H91" s="76">
        <v>0</v>
      </c>
      <c r="I91" s="73">
        <f t="shared" si="2"/>
        <v>0</v>
      </c>
    </row>
    <row r="92" spans="1:11" ht="30">
      <c r="A92" s="48" t="s">
        <v>76</v>
      </c>
      <c r="B92" s="82"/>
      <c r="C92" s="82"/>
      <c r="D92" s="82"/>
      <c r="E92" s="82"/>
      <c r="F92" s="82"/>
      <c r="G92" s="82"/>
      <c r="H92" s="82"/>
      <c r="I92" s="83"/>
    </row>
    <row r="93" spans="1:11" ht="30">
      <c r="A93" s="58" t="s">
        <v>77</v>
      </c>
      <c r="B93" s="84">
        <f t="shared" ref="B93:I93" si="3">+B82</f>
        <v>10197468558</v>
      </c>
      <c r="C93" s="84">
        <f t="shared" si="3"/>
        <v>10197468558</v>
      </c>
      <c r="D93" s="84">
        <f t="shared" si="3"/>
        <v>0</v>
      </c>
      <c r="E93" s="84">
        <f t="shared" si="3"/>
        <v>164787648.34999999</v>
      </c>
      <c r="F93" s="84">
        <f t="shared" si="3"/>
        <v>471131740.80999988</v>
      </c>
      <c r="G93" s="84">
        <f t="shared" si="3"/>
        <v>482293432.47000003</v>
      </c>
      <c r="H93" s="84">
        <f t="shared" si="3"/>
        <v>810411411.43000007</v>
      </c>
      <c r="I93" s="84">
        <f t="shared" si="3"/>
        <v>1928624233.0599999</v>
      </c>
      <c r="K93" s="59"/>
    </row>
    <row r="94" spans="1:11">
      <c r="A94" s="60" t="s">
        <v>84</v>
      </c>
      <c r="B94" s="61"/>
      <c r="C94" s="61"/>
      <c r="D94" s="62"/>
      <c r="E94" s="62"/>
      <c r="F94" s="62"/>
      <c r="G94" s="62"/>
      <c r="H94" s="62"/>
      <c r="I94" s="63"/>
    </row>
    <row r="95" spans="1:11">
      <c r="A95" s="64" t="s">
        <v>115</v>
      </c>
      <c r="B95" s="61"/>
      <c r="C95" s="61"/>
      <c r="D95" s="62"/>
      <c r="E95" s="62"/>
      <c r="F95" s="62"/>
      <c r="G95" s="62"/>
      <c r="H95" s="62"/>
      <c r="I95" s="65"/>
      <c r="K95" s="66"/>
    </row>
    <row r="96" spans="1:11">
      <c r="A96" s="64" t="s">
        <v>116</v>
      </c>
      <c r="B96" s="61"/>
      <c r="C96" s="61"/>
      <c r="D96" s="62"/>
      <c r="E96" s="62"/>
      <c r="F96" s="62"/>
      <c r="G96" s="62"/>
      <c r="H96" s="62"/>
      <c r="I96" s="63"/>
    </row>
    <row r="97" spans="1:9">
      <c r="A97" s="64" t="s">
        <v>87</v>
      </c>
      <c r="B97" s="61"/>
      <c r="C97" s="61"/>
      <c r="D97" s="62"/>
      <c r="E97" s="62"/>
      <c r="F97" s="62"/>
      <c r="G97" s="62"/>
      <c r="H97" s="62"/>
      <c r="I97" s="67"/>
    </row>
    <row r="98" spans="1:9">
      <c r="A98" s="68" t="s">
        <v>117</v>
      </c>
      <c r="B98" s="61"/>
      <c r="C98" s="61"/>
      <c r="D98" s="62"/>
      <c r="E98" s="62"/>
      <c r="F98" s="62"/>
      <c r="G98" s="109"/>
      <c r="H98" s="109"/>
      <c r="I98" s="63"/>
    </row>
    <row r="99" spans="1:9">
      <c r="A99" s="64" t="s">
        <v>90</v>
      </c>
      <c r="B99" s="69"/>
      <c r="C99" s="69"/>
      <c r="D99" s="70"/>
      <c r="E99" s="70"/>
      <c r="F99" s="70"/>
      <c r="G99" s="110"/>
      <c r="H99" s="110"/>
    </row>
    <row r="100" spans="1:9">
      <c r="A100" s="64" t="s">
        <v>89</v>
      </c>
      <c r="B100" s="69"/>
      <c r="C100" s="69"/>
      <c r="D100" s="70"/>
      <c r="E100" s="70"/>
      <c r="F100" s="70"/>
      <c r="G100" s="70"/>
      <c r="H100" s="70"/>
    </row>
    <row r="101" spans="1:9">
      <c r="A101" s="71"/>
      <c r="D101" s="70"/>
      <c r="E101" s="70"/>
      <c r="F101" s="70"/>
      <c r="G101" s="70"/>
      <c r="H101" s="70"/>
    </row>
    <row r="102" spans="1:9">
      <c r="A102" s="71"/>
      <c r="D102" s="70"/>
      <c r="E102" s="70"/>
      <c r="F102" s="70"/>
      <c r="G102" s="70"/>
      <c r="H102" s="70"/>
    </row>
    <row r="103" spans="1:9">
      <c r="A103" s="71"/>
      <c r="D103" s="70"/>
      <c r="E103" s="70"/>
      <c r="F103" s="70"/>
      <c r="G103" s="70"/>
      <c r="H103" s="70"/>
    </row>
    <row r="104" spans="1:9">
      <c r="A104" s="71"/>
      <c r="D104" s="70"/>
      <c r="E104" s="70"/>
      <c r="F104" s="70"/>
      <c r="G104" s="70"/>
      <c r="H104" s="70"/>
    </row>
    <row r="105" spans="1:9">
      <c r="A105" s="71"/>
      <c r="D105" s="70"/>
      <c r="E105" s="70"/>
      <c r="F105" s="70"/>
      <c r="G105" s="70"/>
      <c r="H105" s="70"/>
    </row>
    <row r="106" spans="1:9">
      <c r="A106" s="71"/>
      <c r="D106" s="70"/>
      <c r="E106" s="70"/>
      <c r="F106" s="70"/>
      <c r="G106" s="70"/>
      <c r="H106" s="70"/>
    </row>
    <row r="107" spans="1:9">
      <c r="A107" s="113" t="s">
        <v>204</v>
      </c>
      <c r="B107" s="113"/>
      <c r="D107" s="113" t="s">
        <v>103</v>
      </c>
      <c r="E107" s="113"/>
      <c r="F107" s="113"/>
      <c r="G107" s="113"/>
      <c r="H107" s="113"/>
      <c r="I107" s="113"/>
    </row>
    <row r="108" spans="1:9">
      <c r="B108" s="71"/>
      <c r="D108" s="70"/>
      <c r="E108" s="70"/>
      <c r="F108" s="70"/>
      <c r="G108" s="70"/>
      <c r="H108" s="70"/>
    </row>
    <row r="109" spans="1:9">
      <c r="B109" s="71"/>
      <c r="D109" s="70"/>
      <c r="E109" s="70"/>
      <c r="F109" s="70"/>
      <c r="G109" s="70"/>
      <c r="H109" s="70"/>
    </row>
    <row r="110" spans="1:9">
      <c r="B110" s="41"/>
    </row>
    <row r="111" spans="1:9">
      <c r="B111" s="41"/>
    </row>
    <row r="112" spans="1:9">
      <c r="B112" s="41"/>
    </row>
    <row r="113" spans="1:9" ht="18.75">
      <c r="A113" s="114" t="s">
        <v>110</v>
      </c>
      <c r="B113" s="114"/>
      <c r="C113" s="114"/>
      <c r="D113" s="114" t="s">
        <v>80</v>
      </c>
      <c r="E113" s="114"/>
      <c r="F113" s="114"/>
      <c r="G113" s="114"/>
      <c r="H113" s="114"/>
      <c r="I113" s="115"/>
    </row>
    <row r="114" spans="1:9">
      <c r="A114" s="113" t="s">
        <v>94</v>
      </c>
      <c r="B114" s="113"/>
      <c r="C114" s="113"/>
      <c r="D114" s="113" t="s">
        <v>114</v>
      </c>
      <c r="E114" s="113"/>
      <c r="F114" s="113"/>
      <c r="G114" s="113"/>
      <c r="H114" s="113"/>
      <c r="I114" s="113"/>
    </row>
  </sheetData>
  <mergeCells count="14">
    <mergeCell ref="A11:I11"/>
    <mergeCell ref="A1:D4"/>
    <mergeCell ref="A7:I7"/>
    <mergeCell ref="A9:I9"/>
    <mergeCell ref="A10:I10"/>
    <mergeCell ref="A8:I8"/>
    <mergeCell ref="D107:I107"/>
    <mergeCell ref="D113:I113"/>
    <mergeCell ref="D114:I114"/>
    <mergeCell ref="A12:I12"/>
    <mergeCell ref="D14:I14"/>
    <mergeCell ref="A107:B107"/>
    <mergeCell ref="A113:C113"/>
    <mergeCell ref="A114:C114"/>
  </mergeCells>
  <printOptions horizontalCentered="1"/>
  <pageMargins left="7.874015748031496E-2" right="0.11811023622047245" top="0.19685039370078741" bottom="0.43307086614173229" header="0.11811023622047245" footer="0.11811023622047245"/>
  <pageSetup paperSize="5" scale="65" orientation="landscape" horizontalDpi="0" verticalDpi="0" r:id="rId1"/>
  <headerFooter>
    <oddFooter>&amp;C&amp;P</oddFooter>
  </headerFooter>
  <rowBreaks count="4" manualBreakCount="4">
    <brk id="31" max="6" man="1"/>
    <brk id="48" max="6" man="1"/>
    <brk id="67" max="8" man="1"/>
    <brk id="8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"/>
  <sheetViews>
    <sheetView tabSelected="1" zoomScale="140" zoomScaleNormal="140" workbookViewId="0">
      <selection activeCell="A225" sqref="A225:XFD258"/>
    </sheetView>
  </sheetViews>
  <sheetFormatPr baseColWidth="10" defaultRowHeight="15"/>
  <cols>
    <col min="1" max="1" width="9.7109375" customWidth="1"/>
    <col min="2" max="2" width="38.85546875" customWidth="1"/>
    <col min="3" max="3" width="16.28515625" customWidth="1"/>
    <col min="4" max="6" width="19.85546875" customWidth="1"/>
  </cols>
  <sheetData>
    <row r="1" spans="1:6" s="2" customFormat="1"/>
    <row r="2" spans="1:6">
      <c r="A2" s="127"/>
      <c r="B2" s="127"/>
      <c r="C2" s="127"/>
      <c r="D2" s="127"/>
      <c r="E2" s="127"/>
      <c r="F2" s="127"/>
    </row>
    <row r="3" spans="1:6">
      <c r="A3" s="127"/>
      <c r="B3" s="127"/>
      <c r="C3" s="127"/>
      <c r="D3" s="127"/>
      <c r="E3" s="127"/>
      <c r="F3" s="127"/>
    </row>
    <row r="4" spans="1:6">
      <c r="A4" s="127"/>
      <c r="B4" s="127"/>
      <c r="C4" s="127"/>
      <c r="D4" s="127"/>
      <c r="E4" s="127"/>
      <c r="F4" s="127"/>
    </row>
    <row r="5" spans="1:6">
      <c r="A5" s="127"/>
      <c r="B5" s="127"/>
      <c r="C5" s="127"/>
      <c r="D5" s="127"/>
      <c r="E5" s="127"/>
      <c r="F5" s="127"/>
    </row>
    <row r="6" spans="1:6" ht="15.75">
      <c r="A6" s="124" t="s">
        <v>106</v>
      </c>
      <c r="B6" s="124"/>
      <c r="C6" s="124"/>
      <c r="D6" s="124"/>
      <c r="E6" s="124"/>
      <c r="F6" s="124"/>
    </row>
    <row r="7" spans="1:6">
      <c r="A7" s="125" t="s">
        <v>81</v>
      </c>
      <c r="B7" s="126"/>
      <c r="C7" s="126"/>
      <c r="D7" s="126"/>
      <c r="E7" s="126"/>
      <c r="F7" s="126"/>
    </row>
    <row r="8" spans="1:6">
      <c r="A8" s="125" t="s">
        <v>82</v>
      </c>
      <c r="B8" s="126"/>
      <c r="C8" s="126"/>
      <c r="D8" s="126"/>
      <c r="E8" s="126"/>
      <c r="F8" s="126"/>
    </row>
    <row r="9" spans="1:6" ht="15.75">
      <c r="A9" s="121" t="s">
        <v>184</v>
      </c>
      <c r="B9" s="122"/>
      <c r="C9" s="122"/>
      <c r="D9" s="122"/>
      <c r="E9" s="122"/>
      <c r="F9" s="122"/>
    </row>
    <row r="10" spans="1:6" ht="16.5" thickBot="1">
      <c r="A10" s="121">
        <v>2026</v>
      </c>
      <c r="B10" s="122"/>
      <c r="C10" s="122"/>
      <c r="D10" s="122"/>
      <c r="E10" s="122"/>
      <c r="F10" s="122"/>
    </row>
    <row r="11" spans="1:6" ht="33" customHeight="1">
      <c r="A11" s="92" t="s">
        <v>185</v>
      </c>
      <c r="B11" s="93" t="s">
        <v>186</v>
      </c>
      <c r="C11" s="94" t="s">
        <v>187</v>
      </c>
      <c r="D11" s="95" t="s">
        <v>188</v>
      </c>
      <c r="E11" s="96" t="s">
        <v>189</v>
      </c>
      <c r="F11" s="95" t="s">
        <v>190</v>
      </c>
    </row>
    <row r="12" spans="1:6">
      <c r="A12" s="123" t="s">
        <v>191</v>
      </c>
      <c r="B12" s="123"/>
      <c r="C12" s="97">
        <f>SUM(C13:C130)</f>
        <v>9057468558</v>
      </c>
      <c r="D12" s="97">
        <f t="shared" ref="D12:F12" si="0">SUM(D13:D130)</f>
        <v>-382008241.99999994</v>
      </c>
      <c r="E12" s="97">
        <f t="shared" si="0"/>
        <v>1081776279.7600002</v>
      </c>
      <c r="F12" s="97">
        <f t="shared" si="0"/>
        <v>7593684036.2400017</v>
      </c>
    </row>
    <row r="13" spans="1:6">
      <c r="A13" s="134" t="s">
        <v>207</v>
      </c>
      <c r="B13" s="134" t="s">
        <v>208</v>
      </c>
      <c r="C13" s="135">
        <v>0</v>
      </c>
      <c r="D13" s="136">
        <v>739469880</v>
      </c>
      <c r="E13" s="136">
        <v>442351724.54000002</v>
      </c>
      <c r="F13" s="136">
        <v>297118155.45999998</v>
      </c>
    </row>
    <row r="14" spans="1:6">
      <c r="A14" s="134" t="s">
        <v>209</v>
      </c>
      <c r="B14" s="134" t="s">
        <v>210</v>
      </c>
      <c r="C14" s="135">
        <v>0</v>
      </c>
      <c r="D14" s="136">
        <v>42000000</v>
      </c>
      <c r="E14" s="136">
        <v>32880600</v>
      </c>
      <c r="F14" s="136">
        <v>9119400</v>
      </c>
    </row>
    <row r="15" spans="1:6">
      <c r="A15" s="134" t="s">
        <v>211</v>
      </c>
      <c r="B15" s="134" t="s">
        <v>212</v>
      </c>
      <c r="C15" s="135">
        <v>0</v>
      </c>
      <c r="D15" s="136">
        <v>56448000</v>
      </c>
      <c r="E15" s="136">
        <v>23567200</v>
      </c>
      <c r="F15" s="136">
        <v>32880800</v>
      </c>
    </row>
    <row r="16" spans="1:6">
      <c r="A16" s="134" t="s">
        <v>213</v>
      </c>
      <c r="B16" s="134" t="s">
        <v>214</v>
      </c>
      <c r="C16" s="137">
        <v>1190113921</v>
      </c>
      <c r="D16" s="136">
        <v>-1190113921</v>
      </c>
      <c r="E16" s="138">
        <v>0</v>
      </c>
      <c r="F16" s="138">
        <v>0</v>
      </c>
    </row>
    <row r="17" spans="1:6">
      <c r="A17" s="134" t="s">
        <v>215</v>
      </c>
      <c r="B17" s="134" t="s">
        <v>216</v>
      </c>
      <c r="C17" s="135">
        <v>0</v>
      </c>
      <c r="D17" s="136">
        <v>5274000</v>
      </c>
      <c r="E17" s="136">
        <v>3137328.4</v>
      </c>
      <c r="F17" s="136">
        <v>2136671.6</v>
      </c>
    </row>
    <row r="18" spans="1:6">
      <c r="A18" s="134" t="s">
        <v>217</v>
      </c>
      <c r="B18" s="134" t="s">
        <v>218</v>
      </c>
      <c r="C18" s="135">
        <v>0</v>
      </c>
      <c r="D18" s="136">
        <v>70960623</v>
      </c>
      <c r="E18" s="136">
        <v>70960623</v>
      </c>
      <c r="F18" s="138">
        <v>0</v>
      </c>
    </row>
    <row r="19" spans="1:6">
      <c r="A19" s="134" t="s">
        <v>219</v>
      </c>
      <c r="B19" s="134" t="s">
        <v>220</v>
      </c>
      <c r="C19" s="135">
        <v>0</v>
      </c>
      <c r="D19" s="136">
        <v>10000000</v>
      </c>
      <c r="E19" s="136">
        <v>8496500</v>
      </c>
      <c r="F19" s="136">
        <v>1503500</v>
      </c>
    </row>
    <row r="20" spans="1:6">
      <c r="A20" s="134" t="s">
        <v>221</v>
      </c>
      <c r="B20" s="134" t="s">
        <v>222</v>
      </c>
      <c r="C20" s="135">
        <v>0</v>
      </c>
      <c r="D20" s="136">
        <v>9000000</v>
      </c>
      <c r="E20" s="136">
        <v>7180792.4000000004</v>
      </c>
      <c r="F20" s="136">
        <v>1819207.6</v>
      </c>
    </row>
    <row r="21" spans="1:6">
      <c r="A21" s="134" t="s">
        <v>223</v>
      </c>
      <c r="B21" s="134" t="s">
        <v>224</v>
      </c>
      <c r="C21" s="135">
        <v>0</v>
      </c>
      <c r="D21" s="136">
        <v>50337577</v>
      </c>
      <c r="E21" s="136">
        <v>29010191.440000001</v>
      </c>
      <c r="F21" s="136">
        <v>21327385.559999999</v>
      </c>
    </row>
    <row r="22" spans="1:6">
      <c r="A22" s="134" t="s">
        <v>225</v>
      </c>
      <c r="B22" s="134" t="s">
        <v>226</v>
      </c>
      <c r="C22" s="135">
        <v>0</v>
      </c>
      <c r="D22" s="136">
        <v>66731825</v>
      </c>
      <c r="E22" s="136">
        <v>11222151.32</v>
      </c>
      <c r="F22" s="136">
        <v>55509673.68</v>
      </c>
    </row>
    <row r="23" spans="1:6">
      <c r="A23" s="134" t="s">
        <v>227</v>
      </c>
      <c r="B23" s="134" t="s">
        <v>228</v>
      </c>
      <c r="C23" s="135">
        <v>0</v>
      </c>
      <c r="D23" s="136">
        <v>1819357</v>
      </c>
      <c r="E23" s="138">
        <v>418</v>
      </c>
      <c r="F23" s="136">
        <v>1818939</v>
      </c>
    </row>
    <row r="24" spans="1:6" ht="22.5">
      <c r="A24" s="134" t="s">
        <v>229</v>
      </c>
      <c r="B24" s="134" t="s">
        <v>230</v>
      </c>
      <c r="C24" s="135">
        <v>0</v>
      </c>
      <c r="D24" s="136">
        <v>70960623</v>
      </c>
      <c r="E24" s="136">
        <v>70960623</v>
      </c>
      <c r="F24" s="138">
        <v>0</v>
      </c>
    </row>
    <row r="25" spans="1:6">
      <c r="A25" s="134" t="s">
        <v>231</v>
      </c>
      <c r="B25" s="134" t="s">
        <v>232</v>
      </c>
      <c r="C25" s="135">
        <v>0</v>
      </c>
      <c r="D25" s="136">
        <v>68960623</v>
      </c>
      <c r="E25" s="136">
        <v>68960623</v>
      </c>
      <c r="F25" s="138">
        <v>0</v>
      </c>
    </row>
    <row r="26" spans="1:6">
      <c r="A26" s="134" t="s">
        <v>233</v>
      </c>
      <c r="B26" s="134" t="s">
        <v>234</v>
      </c>
      <c r="C26" s="137">
        <v>129158712</v>
      </c>
      <c r="D26" s="136">
        <v>-72356344</v>
      </c>
      <c r="E26" s="136">
        <v>33258680.219999999</v>
      </c>
      <c r="F26" s="136">
        <v>23543687.780000001</v>
      </c>
    </row>
    <row r="27" spans="1:6">
      <c r="A27" s="134" t="s">
        <v>235</v>
      </c>
      <c r="B27" s="134" t="s">
        <v>236</v>
      </c>
      <c r="C27" s="135">
        <v>0</v>
      </c>
      <c r="D27" s="136">
        <v>56884483</v>
      </c>
      <c r="E27" s="136">
        <v>33292967.109999999</v>
      </c>
      <c r="F27" s="136">
        <v>23591515.890000001</v>
      </c>
    </row>
    <row r="28" spans="1:6">
      <c r="A28" s="134" t="s">
        <v>237</v>
      </c>
      <c r="B28" s="134" t="s">
        <v>238</v>
      </c>
      <c r="C28" s="135">
        <v>0</v>
      </c>
      <c r="D28" s="136">
        <v>13623274</v>
      </c>
      <c r="E28" s="136">
        <v>9911711.3499999996</v>
      </c>
      <c r="F28" s="136">
        <v>3711562.65</v>
      </c>
    </row>
    <row r="29" spans="1:6">
      <c r="A29" s="134" t="s">
        <v>239</v>
      </c>
      <c r="B29" s="134" t="s">
        <v>240</v>
      </c>
      <c r="C29" s="135">
        <v>0</v>
      </c>
      <c r="D29" s="136">
        <v>200000</v>
      </c>
      <c r="E29" s="136">
        <v>200000</v>
      </c>
      <c r="F29" s="138">
        <v>0</v>
      </c>
    </row>
    <row r="30" spans="1:6">
      <c r="A30" s="134" t="s">
        <v>241</v>
      </c>
      <c r="B30" s="134" t="s">
        <v>242</v>
      </c>
      <c r="C30" s="135">
        <v>0</v>
      </c>
      <c r="D30" s="136">
        <v>26442000</v>
      </c>
      <c r="E30" s="136">
        <v>20957347.239999998</v>
      </c>
      <c r="F30" s="136">
        <v>5484652.7599999998</v>
      </c>
    </row>
    <row r="31" spans="1:6">
      <c r="A31" s="134" t="s">
        <v>243</v>
      </c>
      <c r="B31" s="134" t="s">
        <v>244</v>
      </c>
      <c r="C31" s="135">
        <v>0</v>
      </c>
      <c r="D31" s="136">
        <v>12400000</v>
      </c>
      <c r="E31" s="136">
        <v>5861463.2000000002</v>
      </c>
      <c r="F31" s="136">
        <v>6538536.7999999998</v>
      </c>
    </row>
    <row r="32" spans="1:6">
      <c r="A32" s="134" t="s">
        <v>245</v>
      </c>
      <c r="B32" s="134" t="s">
        <v>246</v>
      </c>
      <c r="C32" s="135">
        <v>0</v>
      </c>
      <c r="D32" s="136">
        <v>17300000</v>
      </c>
      <c r="E32" s="136">
        <v>7369224.4299999997</v>
      </c>
      <c r="F32" s="136">
        <v>9930775.5700000003</v>
      </c>
    </row>
    <row r="33" spans="1:6">
      <c r="A33" s="134" t="s">
        <v>247</v>
      </c>
      <c r="B33" s="134" t="s">
        <v>248</v>
      </c>
      <c r="C33" s="135">
        <v>0</v>
      </c>
      <c r="D33" s="136">
        <v>1700000</v>
      </c>
      <c r="E33" s="136">
        <v>1279395.8500000001</v>
      </c>
      <c r="F33" s="136">
        <v>420604.15</v>
      </c>
    </row>
    <row r="34" spans="1:6">
      <c r="A34" s="134" t="s">
        <v>249</v>
      </c>
      <c r="B34" s="134" t="s">
        <v>250</v>
      </c>
      <c r="C34" s="135">
        <v>0</v>
      </c>
      <c r="D34" s="136">
        <v>2100000</v>
      </c>
      <c r="E34" s="136">
        <v>1608410</v>
      </c>
      <c r="F34" s="136">
        <v>491590</v>
      </c>
    </row>
    <row r="35" spans="1:6">
      <c r="A35" s="134" t="s">
        <v>251</v>
      </c>
      <c r="B35" s="134" t="s">
        <v>252</v>
      </c>
      <c r="C35" s="135">
        <v>0</v>
      </c>
      <c r="D35" s="136">
        <v>357000</v>
      </c>
      <c r="E35" s="136">
        <v>207000</v>
      </c>
      <c r="F35" s="136">
        <v>150000</v>
      </c>
    </row>
    <row r="36" spans="1:6">
      <c r="A36" s="134" t="s">
        <v>253</v>
      </c>
      <c r="B36" s="134" t="s">
        <v>254</v>
      </c>
      <c r="C36" s="135">
        <v>0</v>
      </c>
      <c r="D36" s="136">
        <v>22767.119999999999</v>
      </c>
      <c r="E36" s="138">
        <v>0.75</v>
      </c>
      <c r="F36" s="136">
        <v>22766.37</v>
      </c>
    </row>
    <row r="37" spans="1:6">
      <c r="A37" s="134" t="s">
        <v>255</v>
      </c>
      <c r="B37" s="134" t="s">
        <v>256</v>
      </c>
      <c r="C37" s="135">
        <v>0</v>
      </c>
      <c r="D37" s="136">
        <v>260000</v>
      </c>
      <c r="E37" s="136">
        <v>260000</v>
      </c>
      <c r="F37" s="138">
        <v>0</v>
      </c>
    </row>
    <row r="38" spans="1:6">
      <c r="A38" s="134" t="s">
        <v>257</v>
      </c>
      <c r="B38" s="134" t="s">
        <v>258</v>
      </c>
      <c r="C38" s="135">
        <v>0</v>
      </c>
      <c r="D38" s="136">
        <v>32950000</v>
      </c>
      <c r="E38" s="136">
        <v>17390997.75</v>
      </c>
      <c r="F38" s="136">
        <v>15559002.25</v>
      </c>
    </row>
    <row r="39" spans="1:6">
      <c r="A39" s="134" t="s">
        <v>259</v>
      </c>
      <c r="B39" s="134" t="s">
        <v>260</v>
      </c>
      <c r="C39" s="135">
        <v>0</v>
      </c>
      <c r="D39" s="136">
        <v>150000</v>
      </c>
      <c r="E39" s="136">
        <v>33135</v>
      </c>
      <c r="F39" s="136">
        <v>116865</v>
      </c>
    </row>
    <row r="40" spans="1:6">
      <c r="A40" s="134" t="s">
        <v>261</v>
      </c>
      <c r="B40" s="134" t="s">
        <v>262</v>
      </c>
      <c r="C40" s="135">
        <v>0</v>
      </c>
      <c r="D40" s="136">
        <v>430000</v>
      </c>
      <c r="E40" s="136">
        <v>430000</v>
      </c>
      <c r="F40" s="138">
        <v>0</v>
      </c>
    </row>
    <row r="41" spans="1:6">
      <c r="A41" s="134" t="s">
        <v>263</v>
      </c>
      <c r="B41" s="134" t="s">
        <v>264</v>
      </c>
      <c r="C41" s="135">
        <v>0</v>
      </c>
      <c r="D41" s="136">
        <v>430000</v>
      </c>
      <c r="E41" s="136">
        <v>430000</v>
      </c>
      <c r="F41" s="138">
        <v>0</v>
      </c>
    </row>
    <row r="42" spans="1:6">
      <c r="A42" s="134" t="s">
        <v>265</v>
      </c>
      <c r="B42" s="134" t="s">
        <v>266</v>
      </c>
      <c r="C42" s="135">
        <v>0</v>
      </c>
      <c r="D42" s="136">
        <v>2040000</v>
      </c>
      <c r="E42" s="136">
        <v>1040000</v>
      </c>
      <c r="F42" s="136">
        <v>1000000</v>
      </c>
    </row>
    <row r="43" spans="1:6">
      <c r="A43" s="134" t="s">
        <v>267</v>
      </c>
      <c r="B43" s="134" t="s">
        <v>268</v>
      </c>
      <c r="C43" s="135">
        <v>0</v>
      </c>
      <c r="D43" s="136">
        <v>59105000</v>
      </c>
      <c r="E43" s="136">
        <v>-368403.61</v>
      </c>
      <c r="F43" s="136">
        <v>59473403.609999999</v>
      </c>
    </row>
    <row r="44" spans="1:6" ht="22.5">
      <c r="A44" s="134" t="s">
        <v>269</v>
      </c>
      <c r="B44" s="134" t="s">
        <v>270</v>
      </c>
      <c r="C44" s="135">
        <v>0</v>
      </c>
      <c r="D44" s="136">
        <v>4924000</v>
      </c>
      <c r="E44" s="136">
        <v>2919996.88</v>
      </c>
      <c r="F44" s="136">
        <v>2004003.12</v>
      </c>
    </row>
    <row r="45" spans="1:6" ht="22.5">
      <c r="A45" s="134" t="s">
        <v>271</v>
      </c>
      <c r="B45" s="134" t="s">
        <v>272</v>
      </c>
      <c r="C45" s="135">
        <v>0</v>
      </c>
      <c r="D45" s="136">
        <v>386000</v>
      </c>
      <c r="E45" s="136">
        <v>336666.56</v>
      </c>
      <c r="F45" s="136">
        <v>49333.440000000002</v>
      </c>
    </row>
    <row r="46" spans="1:6">
      <c r="A46" s="134" t="s">
        <v>273</v>
      </c>
      <c r="B46" s="134" t="s">
        <v>274</v>
      </c>
      <c r="C46" s="135">
        <v>0</v>
      </c>
      <c r="D46" s="136">
        <v>214000</v>
      </c>
      <c r="E46" s="138">
        <v>812.6</v>
      </c>
      <c r="F46" s="136">
        <v>213187.4</v>
      </c>
    </row>
    <row r="47" spans="1:6">
      <c r="A47" s="134" t="s">
        <v>275</v>
      </c>
      <c r="B47" s="134" t="s">
        <v>276</v>
      </c>
      <c r="C47" s="135">
        <v>0</v>
      </c>
      <c r="D47" s="136">
        <v>4026000</v>
      </c>
      <c r="E47" s="136">
        <v>4026000</v>
      </c>
      <c r="F47" s="138">
        <v>0</v>
      </c>
    </row>
    <row r="48" spans="1:6">
      <c r="A48" s="134" t="s">
        <v>277</v>
      </c>
      <c r="B48" s="134" t="s">
        <v>278</v>
      </c>
      <c r="C48" s="135">
        <v>0</v>
      </c>
      <c r="D48" s="136">
        <v>12615000</v>
      </c>
      <c r="E48" s="136">
        <v>-1582057.88</v>
      </c>
      <c r="F48" s="136">
        <v>14197057.880000001</v>
      </c>
    </row>
    <row r="49" spans="1:6">
      <c r="A49" s="134" t="s">
        <v>279</v>
      </c>
      <c r="B49" s="134" t="s">
        <v>280</v>
      </c>
      <c r="C49" s="135">
        <v>0</v>
      </c>
      <c r="D49" s="136">
        <v>900000</v>
      </c>
      <c r="E49" s="136">
        <v>147133.60999999999</v>
      </c>
      <c r="F49" s="136">
        <v>752866.39</v>
      </c>
    </row>
    <row r="50" spans="1:6" ht="22.5">
      <c r="A50" s="134" t="s">
        <v>281</v>
      </c>
      <c r="B50" s="134" t="s">
        <v>282</v>
      </c>
      <c r="C50" s="135">
        <v>0</v>
      </c>
      <c r="D50" s="136">
        <v>13533525</v>
      </c>
      <c r="E50" s="136">
        <v>160800.51999999999</v>
      </c>
      <c r="F50" s="136">
        <v>13372724.48</v>
      </c>
    </row>
    <row r="51" spans="1:6">
      <c r="A51" s="134" t="s">
        <v>283</v>
      </c>
      <c r="B51" s="134" t="s">
        <v>284</v>
      </c>
      <c r="C51" s="135">
        <v>0</v>
      </c>
      <c r="D51" s="136">
        <v>440000</v>
      </c>
      <c r="E51" s="136">
        <v>434000</v>
      </c>
      <c r="F51" s="136">
        <v>6000</v>
      </c>
    </row>
    <row r="52" spans="1:6" ht="22.5">
      <c r="A52" s="134" t="s">
        <v>285</v>
      </c>
      <c r="B52" s="134" t="s">
        <v>286</v>
      </c>
      <c r="C52" s="135">
        <v>0</v>
      </c>
      <c r="D52" s="136">
        <v>720000</v>
      </c>
      <c r="E52" s="136">
        <v>525300</v>
      </c>
      <c r="F52" s="136">
        <v>194700</v>
      </c>
    </row>
    <row r="53" spans="1:6" ht="22.5">
      <c r="A53" s="134" t="s">
        <v>287</v>
      </c>
      <c r="B53" s="134" t="s">
        <v>288</v>
      </c>
      <c r="C53" s="135">
        <v>0</v>
      </c>
      <c r="D53" s="136">
        <v>440000</v>
      </c>
      <c r="E53" s="136">
        <v>440000</v>
      </c>
      <c r="F53" s="138">
        <v>0</v>
      </c>
    </row>
    <row r="54" spans="1:6" ht="22.5">
      <c r="A54" s="134" t="s">
        <v>289</v>
      </c>
      <c r="B54" s="134" t="s">
        <v>290</v>
      </c>
      <c r="C54" s="135">
        <v>0</v>
      </c>
      <c r="D54" s="136">
        <v>260000</v>
      </c>
      <c r="E54" s="136">
        <v>260000</v>
      </c>
      <c r="F54" s="138">
        <v>0</v>
      </c>
    </row>
    <row r="55" spans="1:6" ht="22.5">
      <c r="A55" s="134" t="s">
        <v>291</v>
      </c>
      <c r="B55" s="134" t="s">
        <v>205</v>
      </c>
      <c r="C55" s="135">
        <v>0</v>
      </c>
      <c r="D55" s="136">
        <v>1105472</v>
      </c>
      <c r="E55" s="138">
        <v>0.77</v>
      </c>
      <c r="F55" s="136">
        <v>1105471.23</v>
      </c>
    </row>
    <row r="56" spans="1:6" ht="22.5">
      <c r="A56" s="134" t="s">
        <v>292</v>
      </c>
      <c r="B56" s="134" t="s">
        <v>206</v>
      </c>
      <c r="C56" s="135">
        <v>0</v>
      </c>
      <c r="D56" s="136">
        <v>90000</v>
      </c>
      <c r="E56" s="136">
        <v>90000</v>
      </c>
      <c r="F56" s="138">
        <v>0</v>
      </c>
    </row>
    <row r="57" spans="1:6" ht="22.5">
      <c r="A57" s="134" t="s">
        <v>293</v>
      </c>
      <c r="B57" s="134" t="s">
        <v>294</v>
      </c>
      <c r="C57" s="135">
        <v>0</v>
      </c>
      <c r="D57" s="138">
        <v>0</v>
      </c>
      <c r="E57" s="138">
        <v>0</v>
      </c>
      <c r="F57" s="138">
        <v>0</v>
      </c>
    </row>
    <row r="58" spans="1:6" ht="22.5">
      <c r="A58" s="134" t="s">
        <v>295</v>
      </c>
      <c r="B58" s="134" t="s">
        <v>296</v>
      </c>
      <c r="C58" s="135">
        <v>0</v>
      </c>
      <c r="D58" s="136">
        <v>100000</v>
      </c>
      <c r="E58" s="136">
        <v>100000</v>
      </c>
      <c r="F58" s="138">
        <v>0</v>
      </c>
    </row>
    <row r="59" spans="1:6">
      <c r="A59" s="134" t="s">
        <v>297</v>
      </c>
      <c r="B59" s="134" t="s">
        <v>298</v>
      </c>
      <c r="C59" s="135">
        <v>0</v>
      </c>
      <c r="D59" s="136">
        <v>261181</v>
      </c>
      <c r="E59" s="136">
        <v>261181</v>
      </c>
      <c r="F59" s="138">
        <v>0</v>
      </c>
    </row>
    <row r="60" spans="1:6">
      <c r="A60" s="134" t="s">
        <v>299</v>
      </c>
      <c r="B60" s="134" t="s">
        <v>300</v>
      </c>
      <c r="C60" s="135">
        <v>0</v>
      </c>
      <c r="D60" s="136">
        <v>2832000</v>
      </c>
      <c r="E60" s="138">
        <v>0</v>
      </c>
      <c r="F60" s="136">
        <v>2832000</v>
      </c>
    </row>
    <row r="61" spans="1:6">
      <c r="A61" s="134" t="s">
        <v>301</v>
      </c>
      <c r="B61" s="134" t="s">
        <v>302</v>
      </c>
      <c r="C61" s="135">
        <v>0</v>
      </c>
      <c r="D61" s="136">
        <v>80000</v>
      </c>
      <c r="E61" s="136">
        <v>80000</v>
      </c>
      <c r="F61" s="138">
        <v>0</v>
      </c>
    </row>
    <row r="62" spans="1:6">
      <c r="A62" s="134" t="s">
        <v>303</v>
      </c>
      <c r="B62" s="134" t="s">
        <v>304</v>
      </c>
      <c r="C62" s="135">
        <v>0</v>
      </c>
      <c r="D62" s="136">
        <v>240000</v>
      </c>
      <c r="E62" s="136">
        <v>240000</v>
      </c>
      <c r="F62" s="138">
        <v>0</v>
      </c>
    </row>
    <row r="63" spans="1:6">
      <c r="A63" s="134" t="s">
        <v>305</v>
      </c>
      <c r="B63" s="134" t="s">
        <v>306</v>
      </c>
      <c r="C63" s="135">
        <v>0</v>
      </c>
      <c r="D63" s="136">
        <v>99000</v>
      </c>
      <c r="E63" s="136">
        <v>69000</v>
      </c>
      <c r="F63" s="136">
        <v>30000</v>
      </c>
    </row>
    <row r="64" spans="1:6">
      <c r="A64" s="134" t="s">
        <v>307</v>
      </c>
      <c r="B64" s="134" t="s">
        <v>308</v>
      </c>
      <c r="C64" s="135">
        <v>0</v>
      </c>
      <c r="D64" s="136">
        <v>49000</v>
      </c>
      <c r="E64" s="136">
        <v>49000</v>
      </c>
      <c r="F64" s="138">
        <v>0</v>
      </c>
    </row>
    <row r="65" spans="1:6">
      <c r="A65" s="134" t="s">
        <v>309</v>
      </c>
      <c r="B65" s="134" t="s">
        <v>310</v>
      </c>
      <c r="C65" s="135">
        <v>0</v>
      </c>
      <c r="D65" s="136">
        <v>390000</v>
      </c>
      <c r="E65" s="136">
        <v>390000</v>
      </c>
      <c r="F65" s="138">
        <v>0</v>
      </c>
    </row>
    <row r="66" spans="1:6">
      <c r="A66" s="134" t="s">
        <v>311</v>
      </c>
      <c r="B66" s="134" t="s">
        <v>312</v>
      </c>
      <c r="C66" s="135">
        <v>0</v>
      </c>
      <c r="D66" s="136">
        <v>4464000</v>
      </c>
      <c r="E66" s="136">
        <v>-224290</v>
      </c>
      <c r="F66" s="136">
        <v>4688290</v>
      </c>
    </row>
    <row r="67" spans="1:6">
      <c r="A67" s="134" t="s">
        <v>313</v>
      </c>
      <c r="B67" s="134" t="s">
        <v>314</v>
      </c>
      <c r="C67" s="135">
        <v>0</v>
      </c>
      <c r="D67" s="136">
        <v>390000</v>
      </c>
      <c r="E67" s="136">
        <v>390000</v>
      </c>
      <c r="F67" s="138">
        <v>0</v>
      </c>
    </row>
    <row r="68" spans="1:6">
      <c r="A68" s="134" t="s">
        <v>315</v>
      </c>
      <c r="B68" s="134" t="s">
        <v>316</v>
      </c>
      <c r="C68" s="135">
        <v>0</v>
      </c>
      <c r="D68" s="136">
        <v>286000</v>
      </c>
      <c r="E68" s="136">
        <v>227993.11</v>
      </c>
      <c r="F68" s="136">
        <v>58006.89</v>
      </c>
    </row>
    <row r="69" spans="1:6">
      <c r="A69" s="134" t="s">
        <v>317</v>
      </c>
      <c r="B69" s="134" t="s">
        <v>318</v>
      </c>
      <c r="C69" s="135">
        <v>0</v>
      </c>
      <c r="D69" s="136">
        <v>1272300</v>
      </c>
      <c r="E69" s="136">
        <v>753100</v>
      </c>
      <c r="F69" s="136">
        <v>519200</v>
      </c>
    </row>
    <row r="70" spans="1:6">
      <c r="A70" s="134" t="s">
        <v>319</v>
      </c>
      <c r="B70" s="134" t="s">
        <v>320</v>
      </c>
      <c r="C70" s="135">
        <v>0</v>
      </c>
      <c r="D70" s="136">
        <v>58000</v>
      </c>
      <c r="E70" s="136">
        <v>58000</v>
      </c>
      <c r="F70" s="138">
        <v>0</v>
      </c>
    </row>
    <row r="71" spans="1:6">
      <c r="A71" s="134" t="s">
        <v>321</v>
      </c>
      <c r="B71" s="134" t="s">
        <v>322</v>
      </c>
      <c r="C71" s="137">
        <v>357653562</v>
      </c>
      <c r="D71" s="136">
        <v>-357575962</v>
      </c>
      <c r="E71" s="136">
        <v>77600</v>
      </c>
      <c r="F71" s="138">
        <v>0</v>
      </c>
    </row>
    <row r="72" spans="1:6">
      <c r="A72" s="134" t="s">
        <v>323</v>
      </c>
      <c r="B72" s="134" t="s">
        <v>324</v>
      </c>
      <c r="C72" s="137">
        <v>6274127770</v>
      </c>
      <c r="D72" s="136">
        <v>224680641.87</v>
      </c>
      <c r="E72" s="136">
        <v>466263.86</v>
      </c>
      <c r="F72" s="136">
        <v>6498342148.0100002</v>
      </c>
    </row>
    <row r="73" spans="1:6">
      <c r="A73" s="134" t="s">
        <v>325</v>
      </c>
      <c r="B73" s="134" t="s">
        <v>326</v>
      </c>
      <c r="C73" s="135">
        <v>0</v>
      </c>
      <c r="D73" s="136">
        <v>69000</v>
      </c>
      <c r="E73" s="136">
        <v>69000</v>
      </c>
      <c r="F73" s="138">
        <v>0</v>
      </c>
    </row>
    <row r="74" spans="1:6">
      <c r="A74" s="134" t="s">
        <v>327</v>
      </c>
      <c r="B74" s="134" t="s">
        <v>328</v>
      </c>
      <c r="C74" s="135">
        <v>0</v>
      </c>
      <c r="D74" s="136">
        <v>492000</v>
      </c>
      <c r="E74" s="136">
        <v>20826</v>
      </c>
      <c r="F74" s="136">
        <v>471174</v>
      </c>
    </row>
    <row r="75" spans="1:6">
      <c r="A75" s="134" t="s">
        <v>329</v>
      </c>
      <c r="B75" s="134" t="s">
        <v>330</v>
      </c>
      <c r="C75" s="135">
        <v>0</v>
      </c>
      <c r="D75" s="136">
        <v>430820</v>
      </c>
      <c r="E75" s="138">
        <v>20</v>
      </c>
      <c r="F75" s="136">
        <v>430800</v>
      </c>
    </row>
    <row r="76" spans="1:6">
      <c r="A76" s="134" t="s">
        <v>331</v>
      </c>
      <c r="B76" s="134" t="s">
        <v>332</v>
      </c>
      <c r="C76" s="135">
        <v>0</v>
      </c>
      <c r="D76" s="138">
        <v>0</v>
      </c>
      <c r="E76" s="138">
        <v>0</v>
      </c>
      <c r="F76" s="138">
        <v>0</v>
      </c>
    </row>
    <row r="77" spans="1:6">
      <c r="A77" s="134" t="s">
        <v>333</v>
      </c>
      <c r="B77" s="134" t="s">
        <v>334</v>
      </c>
      <c r="C77" s="135">
        <v>0</v>
      </c>
      <c r="D77" s="136">
        <v>1850</v>
      </c>
      <c r="E77" s="136">
        <v>1850</v>
      </c>
      <c r="F77" s="138">
        <v>0</v>
      </c>
    </row>
    <row r="78" spans="1:6">
      <c r="A78" s="134" t="s">
        <v>335</v>
      </c>
      <c r="B78" s="134" t="s">
        <v>336</v>
      </c>
      <c r="C78" s="135">
        <v>0</v>
      </c>
      <c r="D78" s="136">
        <v>65000</v>
      </c>
      <c r="E78" s="138">
        <v>0</v>
      </c>
      <c r="F78" s="136">
        <v>65000</v>
      </c>
    </row>
    <row r="79" spans="1:6">
      <c r="A79" s="134" t="s">
        <v>337</v>
      </c>
      <c r="B79" s="134" t="s">
        <v>338</v>
      </c>
      <c r="C79" s="135">
        <v>0</v>
      </c>
      <c r="D79" s="136">
        <v>2143622</v>
      </c>
      <c r="E79" s="138">
        <v>391.03</v>
      </c>
      <c r="F79" s="136">
        <v>2143230.9700000002</v>
      </c>
    </row>
    <row r="80" spans="1:6">
      <c r="A80" s="134" t="s">
        <v>339</v>
      </c>
      <c r="B80" s="134" t="s">
        <v>340</v>
      </c>
      <c r="C80" s="135">
        <v>0</v>
      </c>
      <c r="D80" s="136">
        <v>810000</v>
      </c>
      <c r="E80" s="138">
        <v>0</v>
      </c>
      <c r="F80" s="136">
        <v>810000</v>
      </c>
    </row>
    <row r="81" spans="1:6">
      <c r="A81" s="134" t="s">
        <v>341</v>
      </c>
      <c r="B81" s="134" t="s">
        <v>342</v>
      </c>
      <c r="C81" s="135">
        <v>0</v>
      </c>
      <c r="D81" s="136">
        <v>70000</v>
      </c>
      <c r="E81" s="136">
        <v>70000</v>
      </c>
      <c r="F81" s="138">
        <v>0</v>
      </c>
    </row>
    <row r="82" spans="1:6">
      <c r="A82" s="134" t="s">
        <v>343</v>
      </c>
      <c r="B82" s="134" t="s">
        <v>344</v>
      </c>
      <c r="C82" s="135">
        <v>0</v>
      </c>
      <c r="D82" s="136">
        <v>810000</v>
      </c>
      <c r="E82" s="138">
        <v>838.13</v>
      </c>
      <c r="F82" s="136">
        <v>809161.87</v>
      </c>
    </row>
    <row r="83" spans="1:6">
      <c r="A83" s="134" t="s">
        <v>345</v>
      </c>
      <c r="B83" s="134" t="s">
        <v>346</v>
      </c>
      <c r="C83" s="135">
        <v>0</v>
      </c>
      <c r="D83" s="136">
        <v>32600</v>
      </c>
      <c r="E83" s="136">
        <v>32600</v>
      </c>
      <c r="F83" s="138">
        <v>0</v>
      </c>
    </row>
    <row r="84" spans="1:6">
      <c r="A84" s="134" t="s">
        <v>347</v>
      </c>
      <c r="B84" s="134" t="s">
        <v>348</v>
      </c>
      <c r="C84" s="135">
        <v>0</v>
      </c>
      <c r="D84" s="136">
        <v>2428000</v>
      </c>
      <c r="E84" s="136">
        <v>40258.959999999999</v>
      </c>
      <c r="F84" s="136">
        <v>2387741.04</v>
      </c>
    </row>
    <row r="85" spans="1:6">
      <c r="A85" s="134" t="s">
        <v>349</v>
      </c>
      <c r="B85" s="134" t="s">
        <v>350</v>
      </c>
      <c r="C85" s="135">
        <v>0</v>
      </c>
      <c r="D85" s="136">
        <v>40000</v>
      </c>
      <c r="E85" s="136">
        <v>40000</v>
      </c>
      <c r="F85" s="138">
        <v>0</v>
      </c>
    </row>
    <row r="86" spans="1:6">
      <c r="A86" s="134" t="s">
        <v>351</v>
      </c>
      <c r="B86" s="134" t="s">
        <v>352</v>
      </c>
      <c r="C86" s="135">
        <v>0</v>
      </c>
      <c r="D86" s="138">
        <v>0</v>
      </c>
      <c r="E86" s="138">
        <v>0</v>
      </c>
      <c r="F86" s="138">
        <v>0</v>
      </c>
    </row>
    <row r="87" spans="1:6">
      <c r="A87" s="134" t="s">
        <v>353</v>
      </c>
      <c r="B87" s="134" t="s">
        <v>354</v>
      </c>
      <c r="C87" s="135">
        <v>0</v>
      </c>
      <c r="D87" s="136">
        <v>91000</v>
      </c>
      <c r="E87" s="136">
        <v>82000</v>
      </c>
      <c r="F87" s="136">
        <v>9000</v>
      </c>
    </row>
    <row r="88" spans="1:6">
      <c r="A88" s="134" t="s">
        <v>355</v>
      </c>
      <c r="B88" s="134" t="s">
        <v>356</v>
      </c>
      <c r="C88" s="135">
        <v>0</v>
      </c>
      <c r="D88" s="136">
        <v>50000</v>
      </c>
      <c r="E88" s="138">
        <v>0</v>
      </c>
      <c r="F88" s="136">
        <v>50000</v>
      </c>
    </row>
    <row r="89" spans="1:6">
      <c r="A89" s="134" t="s">
        <v>357</v>
      </c>
      <c r="B89" s="134" t="s">
        <v>358</v>
      </c>
      <c r="C89" s="135">
        <v>0</v>
      </c>
      <c r="D89" s="136">
        <v>54000</v>
      </c>
      <c r="E89" s="136">
        <v>54000</v>
      </c>
      <c r="F89" s="138">
        <v>0</v>
      </c>
    </row>
    <row r="90" spans="1:6">
      <c r="A90" s="134" t="s">
        <v>359</v>
      </c>
      <c r="B90" s="134" t="s">
        <v>360</v>
      </c>
      <c r="C90" s="135">
        <v>0</v>
      </c>
      <c r="D90" s="136">
        <v>9000</v>
      </c>
      <c r="E90" s="138">
        <v>400</v>
      </c>
      <c r="F90" s="136">
        <v>8600</v>
      </c>
    </row>
    <row r="91" spans="1:6">
      <c r="A91" s="134" t="s">
        <v>361</v>
      </c>
      <c r="B91" s="134" t="s">
        <v>362</v>
      </c>
      <c r="C91" s="135">
        <v>0</v>
      </c>
      <c r="D91" s="136">
        <v>165333.29999999999</v>
      </c>
      <c r="E91" s="136">
        <v>52333.3</v>
      </c>
      <c r="F91" s="136">
        <v>113000</v>
      </c>
    </row>
    <row r="92" spans="1:6">
      <c r="A92" s="134" t="s">
        <v>363</v>
      </c>
      <c r="B92" s="134" t="s">
        <v>364</v>
      </c>
      <c r="C92" s="135">
        <v>0</v>
      </c>
      <c r="D92" s="136">
        <v>9000</v>
      </c>
      <c r="E92" s="138">
        <v>0</v>
      </c>
      <c r="F92" s="136">
        <v>9000</v>
      </c>
    </row>
    <row r="93" spans="1:6">
      <c r="A93" s="134" t="s">
        <v>365</v>
      </c>
      <c r="B93" s="134" t="s">
        <v>366</v>
      </c>
      <c r="C93" s="135">
        <v>0</v>
      </c>
      <c r="D93" s="136">
        <v>13000000</v>
      </c>
      <c r="E93" s="136">
        <v>13000000</v>
      </c>
      <c r="F93" s="138">
        <v>0</v>
      </c>
    </row>
    <row r="94" spans="1:6">
      <c r="A94" s="134" t="s">
        <v>367</v>
      </c>
      <c r="B94" s="134" t="s">
        <v>368</v>
      </c>
      <c r="C94" s="135">
        <v>0</v>
      </c>
      <c r="D94" s="136">
        <v>63700000</v>
      </c>
      <c r="E94" s="136">
        <v>24346741.879999999</v>
      </c>
      <c r="F94" s="136">
        <v>39353258.119999997</v>
      </c>
    </row>
    <row r="95" spans="1:6">
      <c r="A95" s="134" t="s">
        <v>369</v>
      </c>
      <c r="B95" s="134" t="s">
        <v>370</v>
      </c>
      <c r="C95" s="135">
        <v>0</v>
      </c>
      <c r="D95" s="136">
        <v>56000000</v>
      </c>
      <c r="E95" s="136">
        <v>21280000</v>
      </c>
      <c r="F95" s="136">
        <v>34720000</v>
      </c>
    </row>
    <row r="96" spans="1:6">
      <c r="A96" s="134" t="s">
        <v>371</v>
      </c>
      <c r="B96" s="134" t="s">
        <v>372</v>
      </c>
      <c r="C96" s="135">
        <v>0</v>
      </c>
      <c r="D96" s="136">
        <v>1000000</v>
      </c>
      <c r="E96" s="136">
        <v>886999.99</v>
      </c>
      <c r="F96" s="136">
        <v>113000.01</v>
      </c>
    </row>
    <row r="97" spans="1:6">
      <c r="A97" s="134" t="s">
        <v>373</v>
      </c>
      <c r="B97" s="134" t="s">
        <v>374</v>
      </c>
      <c r="C97" s="135">
        <v>0</v>
      </c>
      <c r="D97" s="136">
        <v>5000000</v>
      </c>
      <c r="E97" s="136">
        <v>5000000</v>
      </c>
      <c r="F97" s="138">
        <v>0</v>
      </c>
    </row>
    <row r="98" spans="1:6">
      <c r="A98" s="134" t="s">
        <v>375</v>
      </c>
      <c r="B98" s="134" t="s">
        <v>376</v>
      </c>
      <c r="C98" s="135">
        <v>0</v>
      </c>
      <c r="D98" s="136">
        <v>26000</v>
      </c>
      <c r="E98" s="136">
        <v>1300</v>
      </c>
      <c r="F98" s="136">
        <v>24700</v>
      </c>
    </row>
    <row r="99" spans="1:6" ht="22.5">
      <c r="A99" s="134" t="s">
        <v>377</v>
      </c>
      <c r="B99" s="134" t="s">
        <v>183</v>
      </c>
      <c r="C99" s="135">
        <v>0</v>
      </c>
      <c r="D99" s="136">
        <v>510129.94</v>
      </c>
      <c r="E99" s="136">
        <v>271654.78000000003</v>
      </c>
      <c r="F99" s="136">
        <v>238475.16</v>
      </c>
    </row>
    <row r="100" spans="1:6">
      <c r="A100" s="134" t="s">
        <v>378</v>
      </c>
      <c r="B100" s="134" t="s">
        <v>379</v>
      </c>
      <c r="C100" s="135">
        <v>0</v>
      </c>
      <c r="D100" s="136">
        <v>2486400.96</v>
      </c>
      <c r="E100" s="136">
        <v>695512.94</v>
      </c>
      <c r="F100" s="136">
        <v>1790888.02</v>
      </c>
    </row>
    <row r="101" spans="1:6">
      <c r="A101" s="134" t="s">
        <v>380</v>
      </c>
      <c r="B101" s="134" t="s">
        <v>381</v>
      </c>
      <c r="C101" s="135">
        <v>0</v>
      </c>
      <c r="D101" s="136">
        <v>1852406</v>
      </c>
      <c r="E101" s="136">
        <v>516000.34</v>
      </c>
      <c r="F101" s="136">
        <v>1336405.6599999999</v>
      </c>
    </row>
    <row r="102" spans="1:6">
      <c r="A102" s="134" t="s">
        <v>382</v>
      </c>
      <c r="B102" s="134" t="s">
        <v>383</v>
      </c>
      <c r="C102" s="135">
        <v>0</v>
      </c>
      <c r="D102" s="136">
        <v>4488300</v>
      </c>
      <c r="E102" s="136">
        <v>1006620.28</v>
      </c>
      <c r="F102" s="136">
        <v>3481679.72</v>
      </c>
    </row>
    <row r="103" spans="1:6">
      <c r="A103" s="134" t="s">
        <v>384</v>
      </c>
      <c r="B103" s="134" t="s">
        <v>385</v>
      </c>
      <c r="C103" s="135">
        <v>0</v>
      </c>
      <c r="D103" s="136">
        <v>1172841</v>
      </c>
      <c r="E103" s="136">
        <v>886940.76</v>
      </c>
      <c r="F103" s="136">
        <v>285900.24</v>
      </c>
    </row>
    <row r="104" spans="1:6">
      <c r="A104" s="134" t="s">
        <v>386</v>
      </c>
      <c r="B104" s="134" t="s">
        <v>387</v>
      </c>
      <c r="C104" s="135">
        <v>0</v>
      </c>
      <c r="D104" s="136">
        <v>111874110</v>
      </c>
      <c r="E104" s="136">
        <v>-2602599.2999999998</v>
      </c>
      <c r="F104" s="136">
        <v>114476709.3</v>
      </c>
    </row>
    <row r="105" spans="1:6">
      <c r="A105" s="134" t="s">
        <v>388</v>
      </c>
      <c r="B105" s="134" t="s">
        <v>389</v>
      </c>
      <c r="C105" s="135">
        <v>0</v>
      </c>
      <c r="D105" s="136">
        <v>40800</v>
      </c>
      <c r="E105" s="136">
        <v>1232.5999999999999</v>
      </c>
      <c r="F105" s="136">
        <v>39567.4</v>
      </c>
    </row>
    <row r="106" spans="1:6">
      <c r="A106" s="134" t="s">
        <v>390</v>
      </c>
      <c r="B106" s="134" t="s">
        <v>391</v>
      </c>
      <c r="C106" s="135">
        <v>0</v>
      </c>
      <c r="D106" s="136">
        <v>2040000</v>
      </c>
      <c r="E106" s="136">
        <v>2001000</v>
      </c>
      <c r="F106" s="136">
        <v>39000</v>
      </c>
    </row>
    <row r="107" spans="1:6">
      <c r="A107" s="134" t="s">
        <v>392</v>
      </c>
      <c r="B107" s="134" t="s">
        <v>393</v>
      </c>
      <c r="C107" s="135">
        <v>0</v>
      </c>
      <c r="D107" s="136">
        <v>1000</v>
      </c>
      <c r="E107" s="138">
        <v>0</v>
      </c>
      <c r="F107" s="136">
        <v>1000</v>
      </c>
    </row>
    <row r="108" spans="1:6">
      <c r="A108" s="134" t="s">
        <v>394</v>
      </c>
      <c r="B108" s="134" t="s">
        <v>395</v>
      </c>
      <c r="C108" s="137">
        <v>384574349</v>
      </c>
      <c r="D108" s="136">
        <v>-384525349</v>
      </c>
      <c r="E108" s="136">
        <v>49000</v>
      </c>
      <c r="F108" s="138">
        <v>0</v>
      </c>
    </row>
    <row r="109" spans="1:6">
      <c r="A109" s="134" t="s">
        <v>396</v>
      </c>
      <c r="B109" s="134" t="s">
        <v>397</v>
      </c>
      <c r="C109" s="135">
        <v>0</v>
      </c>
      <c r="D109" s="136">
        <v>50000</v>
      </c>
      <c r="E109" s="136">
        <v>50000</v>
      </c>
      <c r="F109" s="138">
        <v>0</v>
      </c>
    </row>
    <row r="110" spans="1:6">
      <c r="A110" s="134" t="s">
        <v>398</v>
      </c>
      <c r="B110" s="134" t="s">
        <v>399</v>
      </c>
      <c r="C110" s="135">
        <v>0</v>
      </c>
      <c r="D110" s="136">
        <v>76260.09</v>
      </c>
      <c r="E110" s="136">
        <v>76260.09</v>
      </c>
      <c r="F110" s="138">
        <v>0</v>
      </c>
    </row>
    <row r="111" spans="1:6">
      <c r="A111" s="134" t="s">
        <v>400</v>
      </c>
      <c r="B111" s="134" t="s">
        <v>401</v>
      </c>
      <c r="C111" s="135">
        <v>0</v>
      </c>
      <c r="D111" s="136">
        <v>71336587.930000007</v>
      </c>
      <c r="E111" s="136">
        <v>-18425.13</v>
      </c>
      <c r="F111" s="136">
        <v>71355013.060000002</v>
      </c>
    </row>
    <row r="112" spans="1:6" ht="22.5">
      <c r="A112" s="134" t="s">
        <v>402</v>
      </c>
      <c r="B112" s="134" t="s">
        <v>403</v>
      </c>
      <c r="C112" s="135">
        <v>0</v>
      </c>
      <c r="D112" s="136">
        <v>60000</v>
      </c>
      <c r="E112" s="136">
        <v>60000</v>
      </c>
      <c r="F112" s="138">
        <v>0</v>
      </c>
    </row>
    <row r="113" spans="1:6">
      <c r="A113" s="134" t="s">
        <v>404</v>
      </c>
      <c r="B113" s="134" t="s">
        <v>405</v>
      </c>
      <c r="C113" s="135">
        <v>0</v>
      </c>
      <c r="D113" s="136">
        <v>940000</v>
      </c>
      <c r="E113" s="136">
        <v>940000</v>
      </c>
      <c r="F113" s="138">
        <v>0</v>
      </c>
    </row>
    <row r="114" spans="1:6">
      <c r="A114" s="134" t="s">
        <v>406</v>
      </c>
      <c r="B114" s="134" t="s">
        <v>407</v>
      </c>
      <c r="C114" s="137">
        <v>717840244</v>
      </c>
      <c r="D114" s="136">
        <v>-612905863</v>
      </c>
      <c r="E114" s="136">
        <v>39454966.840000004</v>
      </c>
      <c r="F114" s="136">
        <v>65479414.159999996</v>
      </c>
    </row>
    <row r="115" spans="1:6">
      <c r="A115" s="134" t="s">
        <v>408</v>
      </c>
      <c r="B115" s="134" t="s">
        <v>409</v>
      </c>
      <c r="C115" s="135">
        <v>0</v>
      </c>
      <c r="D115" s="136">
        <v>5000000</v>
      </c>
      <c r="E115" s="136">
        <v>1040000</v>
      </c>
      <c r="F115" s="136">
        <v>3960000</v>
      </c>
    </row>
    <row r="116" spans="1:6" ht="22.5">
      <c r="A116" s="134" t="s">
        <v>410</v>
      </c>
      <c r="B116" s="134" t="s">
        <v>411</v>
      </c>
      <c r="C116" s="135">
        <v>0</v>
      </c>
      <c r="D116" s="136">
        <v>752744</v>
      </c>
      <c r="E116" s="136">
        <v>752744</v>
      </c>
      <c r="F116" s="138">
        <v>0</v>
      </c>
    </row>
    <row r="117" spans="1:6">
      <c r="A117" s="134" t="s">
        <v>412</v>
      </c>
      <c r="B117" s="134" t="s">
        <v>413</v>
      </c>
      <c r="C117" s="135">
        <v>0</v>
      </c>
      <c r="D117" s="136">
        <v>97100000</v>
      </c>
      <c r="E117" s="136">
        <v>127733.24</v>
      </c>
      <c r="F117" s="136">
        <v>96972266.760000005</v>
      </c>
    </row>
    <row r="118" spans="1:6">
      <c r="A118" s="134" t="s">
        <v>414</v>
      </c>
      <c r="B118" s="134" t="s">
        <v>415</v>
      </c>
      <c r="C118" s="135">
        <v>0</v>
      </c>
      <c r="D118" s="136">
        <v>27463200</v>
      </c>
      <c r="E118" s="136">
        <v>630000</v>
      </c>
      <c r="F118" s="136">
        <v>26833200</v>
      </c>
    </row>
    <row r="119" spans="1:6">
      <c r="A119" s="134" t="s">
        <v>416</v>
      </c>
      <c r="B119" s="134" t="s">
        <v>417</v>
      </c>
      <c r="C119" s="135">
        <v>0</v>
      </c>
      <c r="D119" s="136">
        <v>2870000</v>
      </c>
      <c r="E119" s="136">
        <v>2870000</v>
      </c>
      <c r="F119" s="138">
        <v>0</v>
      </c>
    </row>
    <row r="120" spans="1:6">
      <c r="A120" s="134" t="s">
        <v>418</v>
      </c>
      <c r="B120" s="134" t="s">
        <v>419</v>
      </c>
      <c r="C120" s="135">
        <v>0</v>
      </c>
      <c r="D120" s="136">
        <v>5000000</v>
      </c>
      <c r="E120" s="136">
        <v>4997309.5999999996</v>
      </c>
      <c r="F120" s="136">
        <v>2690.4</v>
      </c>
    </row>
    <row r="121" spans="1:6">
      <c r="A121" s="134" t="s">
        <v>420</v>
      </c>
      <c r="B121" s="134" t="s">
        <v>421</v>
      </c>
      <c r="C121" s="135">
        <v>0</v>
      </c>
      <c r="D121" s="136">
        <v>10800000</v>
      </c>
      <c r="E121" s="136">
        <v>10702401.279999999</v>
      </c>
      <c r="F121" s="136">
        <v>97598.720000000001</v>
      </c>
    </row>
    <row r="122" spans="1:6">
      <c r="A122" s="134" t="s">
        <v>422</v>
      </c>
      <c r="B122" s="134" t="s">
        <v>423</v>
      </c>
      <c r="C122" s="135">
        <v>0</v>
      </c>
      <c r="D122" s="136">
        <v>20834000</v>
      </c>
      <c r="E122" s="136">
        <v>19723315.989999998</v>
      </c>
      <c r="F122" s="136">
        <v>1110684.01</v>
      </c>
    </row>
    <row r="123" spans="1:6">
      <c r="A123" s="134" t="s">
        <v>424</v>
      </c>
      <c r="B123" s="134" t="s">
        <v>425</v>
      </c>
      <c r="C123" s="135">
        <v>0</v>
      </c>
      <c r="D123" s="136">
        <v>4516000</v>
      </c>
      <c r="E123" s="136">
        <v>4516000</v>
      </c>
      <c r="F123" s="138">
        <v>0</v>
      </c>
    </row>
    <row r="124" spans="1:6" s="2" customFormat="1">
      <c r="A124" s="134" t="s">
        <v>426</v>
      </c>
      <c r="B124" s="134" t="s">
        <v>427</v>
      </c>
      <c r="C124" s="135">
        <v>0</v>
      </c>
      <c r="D124" s="136">
        <v>2000000</v>
      </c>
      <c r="E124" s="136">
        <v>1459600.42</v>
      </c>
      <c r="F124" s="136">
        <v>540399.57999999996</v>
      </c>
    </row>
    <row r="125" spans="1:6">
      <c r="A125" s="134" t="s">
        <v>428</v>
      </c>
      <c r="B125" s="134" t="s">
        <v>429</v>
      </c>
      <c r="C125" s="135">
        <v>0</v>
      </c>
      <c r="D125" s="136">
        <v>100000</v>
      </c>
      <c r="E125" s="136">
        <v>31433.29</v>
      </c>
      <c r="F125" s="136">
        <v>68566.710000000006</v>
      </c>
    </row>
    <row r="126" spans="1:6">
      <c r="A126" s="134" t="s">
        <v>430</v>
      </c>
      <c r="B126" s="134" t="s">
        <v>431</v>
      </c>
      <c r="C126" s="135">
        <v>0</v>
      </c>
      <c r="D126" s="136">
        <v>500000</v>
      </c>
      <c r="E126" s="136">
        <v>500000</v>
      </c>
      <c r="F126" s="138">
        <v>0</v>
      </c>
    </row>
    <row r="127" spans="1:6">
      <c r="A127" s="134" t="s">
        <v>202</v>
      </c>
      <c r="B127" s="134" t="s">
        <v>432</v>
      </c>
      <c r="C127" s="135">
        <v>0</v>
      </c>
      <c r="D127" s="136">
        <v>10700000</v>
      </c>
      <c r="E127" s="136">
        <v>6835990</v>
      </c>
      <c r="F127" s="136">
        <v>3864010</v>
      </c>
    </row>
    <row r="128" spans="1:6" s="2" customFormat="1">
      <c r="A128" s="134" t="s">
        <v>433</v>
      </c>
      <c r="B128" s="134" t="s">
        <v>434</v>
      </c>
      <c r="C128" s="135">
        <v>0</v>
      </c>
      <c r="D128" s="136">
        <v>300000</v>
      </c>
      <c r="E128" s="136">
        <v>300000</v>
      </c>
      <c r="F128" s="138">
        <v>0</v>
      </c>
    </row>
    <row r="129" spans="1:6" s="2" customFormat="1">
      <c r="A129" s="134" t="s">
        <v>435</v>
      </c>
      <c r="B129" s="134" t="s">
        <v>436</v>
      </c>
      <c r="C129" s="137">
        <v>4000000</v>
      </c>
      <c r="D129" s="136">
        <v>10637220.789999999</v>
      </c>
      <c r="E129" s="136">
        <v>6334822.8700000001</v>
      </c>
      <c r="F129" s="136">
        <v>8302397.9199999999</v>
      </c>
    </row>
    <row r="130" spans="1:6" s="2" customFormat="1" ht="22.5">
      <c r="A130" s="134" t="s">
        <v>437</v>
      </c>
      <c r="B130" s="134" t="s">
        <v>438</v>
      </c>
      <c r="C130" s="135">
        <v>0</v>
      </c>
      <c r="D130" s="136">
        <v>256819</v>
      </c>
      <c r="E130" s="138">
        <v>0.16</v>
      </c>
      <c r="F130" s="136">
        <v>256818.84</v>
      </c>
    </row>
    <row r="131" spans="1:6" s="2" customFormat="1">
      <c r="A131" s="87"/>
      <c r="B131" s="87"/>
      <c r="C131" s="88"/>
      <c r="D131" s="89"/>
      <c r="E131" s="91"/>
      <c r="F131" s="89"/>
    </row>
    <row r="132" spans="1:6" s="2" customFormat="1">
      <c r="A132" s="87"/>
      <c r="B132" s="87"/>
      <c r="C132" s="88"/>
      <c r="D132" s="89"/>
      <c r="E132" s="91"/>
      <c r="F132" s="89"/>
    </row>
    <row r="133" spans="1:6" s="2" customFormat="1">
      <c r="A133" s="87"/>
      <c r="B133" s="87"/>
      <c r="C133" s="88"/>
      <c r="D133" s="89"/>
      <c r="E133" s="91"/>
      <c r="F133" s="89"/>
    </row>
    <row r="134" spans="1:6" s="2" customFormat="1">
      <c r="A134" s="87"/>
      <c r="B134" s="87"/>
      <c r="C134" s="88"/>
      <c r="D134" s="89"/>
      <c r="E134" s="91"/>
      <c r="F134" s="89"/>
    </row>
    <row r="135" spans="1:6" s="2" customFormat="1">
      <c r="A135" s="87"/>
      <c r="B135" s="87"/>
      <c r="C135" s="88"/>
      <c r="D135" s="89"/>
      <c r="E135" s="91"/>
      <c r="F135" s="89"/>
    </row>
    <row r="136" spans="1:6" s="2" customFormat="1">
      <c r="A136" s="87"/>
      <c r="B136" s="87"/>
      <c r="C136" s="88"/>
      <c r="D136" s="89"/>
      <c r="E136" s="91"/>
      <c r="F136" s="89"/>
    </row>
    <row r="137" spans="1:6" s="2" customFormat="1">
      <c r="A137" s="87"/>
      <c r="B137" s="87"/>
      <c r="C137" s="88"/>
      <c r="D137" s="89"/>
      <c r="E137" s="91"/>
      <c r="F137" s="89"/>
    </row>
    <row r="138" spans="1:6" s="2" customFormat="1">
      <c r="A138" s="87"/>
      <c r="B138" s="87"/>
      <c r="C138" s="88"/>
      <c r="D138" s="89"/>
      <c r="E138" s="91"/>
      <c r="F138" s="89"/>
    </row>
    <row r="139" spans="1:6" s="2" customFormat="1">
      <c r="A139" s="87"/>
      <c r="B139" s="87"/>
      <c r="C139" s="88"/>
      <c r="D139" s="89"/>
      <c r="E139" s="91"/>
      <c r="F139" s="89"/>
    </row>
    <row r="140" spans="1:6" s="2" customFormat="1">
      <c r="A140" s="87"/>
      <c r="B140" s="87"/>
      <c r="C140" s="88"/>
      <c r="D140" s="89"/>
      <c r="E140" s="91"/>
      <c r="F140" s="89"/>
    </row>
    <row r="141" spans="1:6" s="2" customFormat="1">
      <c r="A141" s="87"/>
      <c r="B141" s="87"/>
      <c r="C141" s="88"/>
      <c r="D141" s="89"/>
      <c r="E141" s="91"/>
      <c r="F141" s="89"/>
    </row>
    <row r="142" spans="1:6" s="2" customFormat="1">
      <c r="A142" s="87"/>
      <c r="B142" s="87"/>
      <c r="C142" s="88"/>
      <c r="D142" s="89"/>
      <c r="E142" s="91"/>
      <c r="F142" s="89"/>
    </row>
    <row r="143" spans="1:6" s="2" customFormat="1">
      <c r="A143" s="87"/>
      <c r="B143" s="87"/>
      <c r="C143" s="88"/>
      <c r="D143" s="89"/>
      <c r="E143" s="91"/>
      <c r="F143" s="89"/>
    </row>
    <row r="144" spans="1:6" s="2" customFormat="1">
      <c r="A144" s="87"/>
      <c r="B144" s="87"/>
      <c r="C144" s="88"/>
      <c r="D144" s="89"/>
      <c r="E144" s="91"/>
      <c r="F144" s="89"/>
    </row>
    <row r="145" spans="1:6" s="2" customFormat="1">
      <c r="A145" s="87"/>
      <c r="B145" s="87"/>
      <c r="C145" s="88"/>
      <c r="D145" s="89"/>
      <c r="E145" s="91"/>
      <c r="F145" s="89"/>
    </row>
    <row r="146" spans="1:6" s="2" customFormat="1">
      <c r="A146" s="103"/>
      <c r="B146" s="103"/>
      <c r="C146" s="88"/>
      <c r="D146" s="89"/>
      <c r="E146" s="91"/>
      <c r="F146" s="89"/>
    </row>
    <row r="147" spans="1:6" s="2" customFormat="1">
      <c r="A147" s="103"/>
      <c r="B147" s="103"/>
      <c r="C147" s="88"/>
      <c r="D147" s="89"/>
      <c r="E147" s="91"/>
      <c r="F147" s="89"/>
    </row>
    <row r="148" spans="1:6" s="2" customFormat="1">
      <c r="A148" s="103"/>
      <c r="B148" s="103"/>
      <c r="C148" s="88"/>
      <c r="D148" s="89"/>
      <c r="E148" s="91"/>
      <c r="F148" s="89"/>
    </row>
    <row r="149" spans="1:6" s="2" customFormat="1">
      <c r="A149" s="103"/>
      <c r="B149" s="103"/>
      <c r="C149" s="88"/>
      <c r="D149" s="89"/>
      <c r="E149" s="91"/>
      <c r="F149" s="89"/>
    </row>
    <row r="150" spans="1:6">
      <c r="A150" s="103"/>
      <c r="B150" s="103"/>
      <c r="C150" s="104"/>
      <c r="D150" s="105"/>
      <c r="E150" s="105"/>
      <c r="F150" s="106"/>
    </row>
    <row r="151" spans="1:6">
      <c r="A151" s="103"/>
      <c r="B151" s="103"/>
      <c r="C151" s="104"/>
      <c r="D151" s="105"/>
      <c r="E151" s="105"/>
      <c r="F151" s="106"/>
    </row>
    <row r="152" spans="1:6">
      <c r="A152" s="103"/>
      <c r="B152" s="103"/>
      <c r="C152" s="104"/>
      <c r="D152" s="105"/>
      <c r="E152" s="105"/>
      <c r="F152" s="106"/>
    </row>
    <row r="153" spans="1:6" ht="15.75">
      <c r="A153" s="124" t="s">
        <v>106</v>
      </c>
      <c r="B153" s="124"/>
      <c r="C153" s="124"/>
      <c r="D153" s="124"/>
      <c r="E153" s="124"/>
      <c r="F153" s="124"/>
    </row>
    <row r="154" spans="1:6">
      <c r="A154" s="125" t="s">
        <v>81</v>
      </c>
      <c r="B154" s="126"/>
      <c r="C154" s="126"/>
      <c r="D154" s="126"/>
      <c r="E154" s="126"/>
      <c r="F154" s="126"/>
    </row>
    <row r="155" spans="1:6">
      <c r="A155" s="125" t="s">
        <v>82</v>
      </c>
      <c r="B155" s="126"/>
      <c r="C155" s="126"/>
      <c r="D155" s="126"/>
      <c r="E155" s="126"/>
      <c r="F155" s="126"/>
    </row>
    <row r="156" spans="1:6" ht="15.75">
      <c r="A156" s="121" t="s">
        <v>192</v>
      </c>
      <c r="B156" s="122"/>
      <c r="C156" s="122"/>
      <c r="D156" s="122"/>
      <c r="E156" s="122"/>
      <c r="F156" s="122"/>
    </row>
    <row r="157" spans="1:6" ht="16.5" thickBot="1">
      <c r="A157" s="121">
        <v>2026</v>
      </c>
      <c r="B157" s="122"/>
      <c r="C157" s="122"/>
      <c r="D157" s="122"/>
      <c r="E157" s="122"/>
      <c r="F157" s="122"/>
    </row>
    <row r="158" spans="1:6" ht="25.5">
      <c r="A158" s="92" t="s">
        <v>185</v>
      </c>
      <c r="B158" s="93" t="s">
        <v>186</v>
      </c>
      <c r="C158" s="94" t="s">
        <v>187</v>
      </c>
      <c r="D158" s="95" t="s">
        <v>188</v>
      </c>
      <c r="E158" s="96" t="s">
        <v>189</v>
      </c>
      <c r="F158" s="95" t="s">
        <v>190</v>
      </c>
    </row>
    <row r="159" spans="1:6">
      <c r="A159" s="123" t="s">
        <v>191</v>
      </c>
      <c r="B159" s="123"/>
      <c r="C159" s="97">
        <f>SUM(C160:C195)</f>
        <v>1140000000</v>
      </c>
      <c r="D159" s="97">
        <f t="shared" ref="D159:F159" si="1">SUM(D160:D195)</f>
        <v>-253000000</v>
      </c>
      <c r="E159" s="97">
        <f t="shared" si="1"/>
        <v>742679620.98000002</v>
      </c>
      <c r="F159" s="97">
        <f t="shared" si="1"/>
        <v>144320379.01999998</v>
      </c>
    </row>
    <row r="160" spans="1:6">
      <c r="A160" s="98" t="s">
        <v>119</v>
      </c>
      <c r="B160" s="98" t="s">
        <v>120</v>
      </c>
      <c r="C160" s="99">
        <v>0</v>
      </c>
      <c r="D160" s="100">
        <v>9300000</v>
      </c>
      <c r="E160" s="100">
        <v>9300000</v>
      </c>
      <c r="F160" s="102">
        <v>0</v>
      </c>
    </row>
    <row r="161" spans="1:6">
      <c r="A161" s="98" t="s">
        <v>121</v>
      </c>
      <c r="B161" s="98" t="s">
        <v>122</v>
      </c>
      <c r="C161" s="99">
        <v>0</v>
      </c>
      <c r="D161" s="100">
        <v>20000000</v>
      </c>
      <c r="E161" s="102">
        <v>0</v>
      </c>
      <c r="F161" s="100">
        <v>20000000</v>
      </c>
    </row>
    <row r="162" spans="1:6">
      <c r="A162" s="98" t="s">
        <v>123</v>
      </c>
      <c r="B162" s="98" t="s">
        <v>124</v>
      </c>
      <c r="C162" s="99">
        <v>0</v>
      </c>
      <c r="D162" s="100">
        <v>930000</v>
      </c>
      <c r="E162" s="100">
        <v>930000</v>
      </c>
      <c r="F162" s="102">
        <v>0</v>
      </c>
    </row>
    <row r="163" spans="1:6">
      <c r="A163" s="98" t="s">
        <v>125</v>
      </c>
      <c r="B163" s="98" t="s">
        <v>126</v>
      </c>
      <c r="C163" s="101">
        <v>39592079</v>
      </c>
      <c r="D163" s="100">
        <v>-20812885</v>
      </c>
      <c r="E163" s="100">
        <v>18779194</v>
      </c>
      <c r="F163" s="102">
        <v>0</v>
      </c>
    </row>
    <row r="164" spans="1:6">
      <c r="A164" s="98" t="s">
        <v>127</v>
      </c>
      <c r="B164" s="98" t="s">
        <v>128</v>
      </c>
      <c r="C164" s="101">
        <v>1031221367</v>
      </c>
      <c r="D164" s="100">
        <v>-930346000</v>
      </c>
      <c r="E164" s="100">
        <v>554987.98</v>
      </c>
      <c r="F164" s="100">
        <v>100320379.02</v>
      </c>
    </row>
    <row r="165" spans="1:6">
      <c r="A165" s="98" t="s">
        <v>129</v>
      </c>
      <c r="B165" s="98" t="s">
        <v>130</v>
      </c>
      <c r="C165" s="99">
        <v>0</v>
      </c>
      <c r="D165" s="100">
        <v>20000</v>
      </c>
      <c r="E165" s="100">
        <v>20000</v>
      </c>
      <c r="F165" s="102">
        <v>0</v>
      </c>
    </row>
    <row r="166" spans="1:6">
      <c r="A166" s="98" t="s">
        <v>131</v>
      </c>
      <c r="B166" s="98" t="s">
        <v>132</v>
      </c>
      <c r="C166" s="99">
        <v>0</v>
      </c>
      <c r="D166" s="100">
        <v>700000</v>
      </c>
      <c r="E166" s="100">
        <v>700000</v>
      </c>
      <c r="F166" s="102">
        <v>0</v>
      </c>
    </row>
    <row r="167" spans="1:6">
      <c r="A167" s="98" t="s">
        <v>133</v>
      </c>
      <c r="B167" s="98" t="s">
        <v>134</v>
      </c>
      <c r="C167" s="99">
        <v>0</v>
      </c>
      <c r="D167" s="100">
        <v>5580000</v>
      </c>
      <c r="E167" s="100">
        <v>5580000</v>
      </c>
      <c r="F167" s="102">
        <v>0</v>
      </c>
    </row>
    <row r="168" spans="1:6">
      <c r="A168" s="98" t="s">
        <v>135</v>
      </c>
      <c r="B168" s="98" t="s">
        <v>136</v>
      </c>
      <c r="C168" s="99">
        <v>0</v>
      </c>
      <c r="D168" s="100">
        <v>1490000</v>
      </c>
      <c r="E168" s="100">
        <v>1490000</v>
      </c>
      <c r="F168" s="102">
        <v>0</v>
      </c>
    </row>
    <row r="169" spans="1:6">
      <c r="A169" s="98" t="s">
        <v>137</v>
      </c>
      <c r="B169" s="98" t="s">
        <v>138</v>
      </c>
      <c r="C169" s="99">
        <v>0</v>
      </c>
      <c r="D169" s="100">
        <v>750000</v>
      </c>
      <c r="E169" s="100">
        <v>750000</v>
      </c>
      <c r="F169" s="102">
        <v>0</v>
      </c>
    </row>
    <row r="170" spans="1:6">
      <c r="A170" s="98" t="s">
        <v>139</v>
      </c>
      <c r="B170" s="98" t="s">
        <v>140</v>
      </c>
      <c r="C170" s="99">
        <v>0</v>
      </c>
      <c r="D170" s="100">
        <v>930000</v>
      </c>
      <c r="E170" s="100">
        <v>930000</v>
      </c>
      <c r="F170" s="102">
        <v>0</v>
      </c>
    </row>
    <row r="171" spans="1:6">
      <c r="A171" s="98" t="s">
        <v>141</v>
      </c>
      <c r="B171" s="98" t="s">
        <v>142</v>
      </c>
      <c r="C171" s="99">
        <v>0</v>
      </c>
      <c r="D171" s="100">
        <v>930000</v>
      </c>
      <c r="E171" s="100">
        <v>930000</v>
      </c>
      <c r="F171" s="102">
        <v>0</v>
      </c>
    </row>
    <row r="172" spans="1:6">
      <c r="A172" s="98" t="s">
        <v>143</v>
      </c>
      <c r="B172" s="98" t="s">
        <v>144</v>
      </c>
      <c r="C172" s="99">
        <v>0</v>
      </c>
      <c r="D172" s="100">
        <v>15000</v>
      </c>
      <c r="E172" s="100">
        <v>15000</v>
      </c>
      <c r="F172" s="102">
        <v>0</v>
      </c>
    </row>
    <row r="173" spans="1:6">
      <c r="A173" s="98" t="s">
        <v>145</v>
      </c>
      <c r="B173" s="98" t="s">
        <v>146</v>
      </c>
      <c r="C173" s="99">
        <v>0</v>
      </c>
      <c r="D173" s="100">
        <v>5000</v>
      </c>
      <c r="E173" s="100">
        <v>5000</v>
      </c>
      <c r="F173" s="102">
        <v>0</v>
      </c>
    </row>
    <row r="174" spans="1:6">
      <c r="A174" s="98" t="s">
        <v>200</v>
      </c>
      <c r="B174" s="98" t="s">
        <v>201</v>
      </c>
      <c r="C174" s="99">
        <v>0</v>
      </c>
      <c r="D174" s="100">
        <v>25000</v>
      </c>
      <c r="E174" s="100">
        <v>25000</v>
      </c>
      <c r="F174" s="102">
        <v>0</v>
      </c>
    </row>
    <row r="175" spans="1:6">
      <c r="A175" s="98" t="s">
        <v>147</v>
      </c>
      <c r="B175" s="98" t="s">
        <v>148</v>
      </c>
      <c r="C175" s="99">
        <v>0</v>
      </c>
      <c r="D175" s="100">
        <v>7000</v>
      </c>
      <c r="E175" s="100">
        <v>7000</v>
      </c>
      <c r="F175" s="102">
        <v>0</v>
      </c>
    </row>
    <row r="176" spans="1:6">
      <c r="A176" s="98" t="s">
        <v>149</v>
      </c>
      <c r="B176" s="98" t="s">
        <v>150</v>
      </c>
      <c r="C176" s="99">
        <v>0</v>
      </c>
      <c r="D176" s="100">
        <v>930000</v>
      </c>
      <c r="E176" s="100">
        <v>930000</v>
      </c>
      <c r="F176" s="102">
        <v>0</v>
      </c>
    </row>
    <row r="177" spans="1:6">
      <c r="A177" s="98" t="s">
        <v>151</v>
      </c>
      <c r="B177" s="98" t="s">
        <v>152</v>
      </c>
      <c r="C177" s="99">
        <v>0</v>
      </c>
      <c r="D177" s="100">
        <v>1170000</v>
      </c>
      <c r="E177" s="100">
        <v>1170000</v>
      </c>
      <c r="F177" s="102">
        <v>0</v>
      </c>
    </row>
    <row r="178" spans="1:6">
      <c r="A178" s="98" t="s">
        <v>153</v>
      </c>
      <c r="B178" s="98" t="s">
        <v>154</v>
      </c>
      <c r="C178" s="99">
        <v>0</v>
      </c>
      <c r="D178" s="100">
        <v>500000</v>
      </c>
      <c r="E178" s="100">
        <v>500000</v>
      </c>
      <c r="F178" s="102">
        <v>0</v>
      </c>
    </row>
    <row r="179" spans="1:6">
      <c r="A179" s="98" t="s">
        <v>155</v>
      </c>
      <c r="B179" s="98" t="s">
        <v>156</v>
      </c>
      <c r="C179" s="99">
        <v>0</v>
      </c>
      <c r="D179" s="100">
        <v>7976000</v>
      </c>
      <c r="E179" s="100">
        <v>7976000</v>
      </c>
      <c r="F179" s="102">
        <v>0</v>
      </c>
    </row>
    <row r="180" spans="1:6">
      <c r="A180" s="98" t="s">
        <v>157</v>
      </c>
      <c r="B180" s="98" t="s">
        <v>158</v>
      </c>
      <c r="C180" s="99">
        <v>0</v>
      </c>
      <c r="D180" s="100">
        <v>28000</v>
      </c>
      <c r="E180" s="100">
        <v>28000</v>
      </c>
      <c r="F180" s="102">
        <v>0</v>
      </c>
    </row>
    <row r="181" spans="1:6">
      <c r="A181" s="98" t="s">
        <v>159</v>
      </c>
      <c r="B181" s="98" t="s">
        <v>160</v>
      </c>
      <c r="C181" s="99">
        <v>0</v>
      </c>
      <c r="D181" s="100">
        <v>100000</v>
      </c>
      <c r="E181" s="100">
        <v>100000</v>
      </c>
      <c r="F181" s="102">
        <v>0</v>
      </c>
    </row>
    <row r="182" spans="1:6">
      <c r="A182" s="98" t="s">
        <v>194</v>
      </c>
      <c r="B182" s="98" t="s">
        <v>195</v>
      </c>
      <c r="C182" s="99">
        <v>0</v>
      </c>
      <c r="D182" s="100">
        <v>900000</v>
      </c>
      <c r="E182" s="100">
        <v>900000</v>
      </c>
      <c r="F182" s="102">
        <v>0</v>
      </c>
    </row>
    <row r="183" spans="1:6">
      <c r="A183" s="98" t="s">
        <v>161</v>
      </c>
      <c r="B183" s="98" t="s">
        <v>162</v>
      </c>
      <c r="C183" s="99">
        <v>0</v>
      </c>
      <c r="D183" s="100">
        <v>4650000</v>
      </c>
      <c r="E183" s="100">
        <v>4650000</v>
      </c>
      <c r="F183" s="102">
        <v>0</v>
      </c>
    </row>
    <row r="184" spans="1:6">
      <c r="A184" s="98" t="s">
        <v>163</v>
      </c>
      <c r="B184" s="98" t="s">
        <v>164</v>
      </c>
      <c r="C184" s="99">
        <v>0</v>
      </c>
      <c r="D184" s="100">
        <v>11160000</v>
      </c>
      <c r="E184" s="100">
        <v>11160000</v>
      </c>
      <c r="F184" s="102">
        <v>0</v>
      </c>
    </row>
    <row r="185" spans="1:6">
      <c r="A185" s="98" t="s">
        <v>165</v>
      </c>
      <c r="B185" s="98" t="s">
        <v>166</v>
      </c>
      <c r="C185" s="101">
        <v>32640019</v>
      </c>
      <c r="D185" s="100">
        <v>273655000</v>
      </c>
      <c r="E185" s="100">
        <v>306295019</v>
      </c>
      <c r="F185" s="102">
        <v>0</v>
      </c>
    </row>
    <row r="186" spans="1:6">
      <c r="A186" s="98" t="s">
        <v>167</v>
      </c>
      <c r="B186" s="98" t="s">
        <v>168</v>
      </c>
      <c r="C186" s="99">
        <v>0</v>
      </c>
      <c r="D186" s="100">
        <v>335000000</v>
      </c>
      <c r="E186" s="100">
        <v>335000000</v>
      </c>
      <c r="F186" s="102">
        <v>0</v>
      </c>
    </row>
    <row r="187" spans="1:6">
      <c r="A187" s="98" t="s">
        <v>169</v>
      </c>
      <c r="B187" s="98" t="s">
        <v>170</v>
      </c>
      <c r="C187" s="99">
        <v>0</v>
      </c>
      <c r="D187" s="100">
        <v>100000</v>
      </c>
      <c r="E187" s="100">
        <v>100000</v>
      </c>
      <c r="F187" s="102">
        <v>0</v>
      </c>
    </row>
    <row r="188" spans="1:6">
      <c r="A188" s="98" t="s">
        <v>179</v>
      </c>
      <c r="B188" s="98" t="s">
        <v>180</v>
      </c>
      <c r="C188" s="99">
        <v>0</v>
      </c>
      <c r="D188" s="100">
        <v>24000000</v>
      </c>
      <c r="E188" s="102">
        <v>0</v>
      </c>
      <c r="F188" s="100">
        <v>24000000</v>
      </c>
    </row>
    <row r="189" spans="1:6">
      <c r="A189" s="98" t="s">
        <v>181</v>
      </c>
      <c r="B189" s="98" t="s">
        <v>182</v>
      </c>
      <c r="C189" s="99">
        <v>0</v>
      </c>
      <c r="D189" s="100">
        <v>360000</v>
      </c>
      <c r="E189" s="100">
        <v>360000</v>
      </c>
      <c r="F189" s="102">
        <v>0</v>
      </c>
    </row>
    <row r="190" spans="1:6">
      <c r="A190" s="98" t="s">
        <v>171</v>
      </c>
      <c r="B190" s="98" t="s">
        <v>172</v>
      </c>
      <c r="C190" s="99">
        <v>0</v>
      </c>
      <c r="D190" s="102">
        <v>0</v>
      </c>
      <c r="E190" s="102">
        <v>0</v>
      </c>
      <c r="F190" s="102">
        <v>0</v>
      </c>
    </row>
    <row r="191" spans="1:6">
      <c r="A191" s="98" t="s">
        <v>173</v>
      </c>
      <c r="B191" s="98" t="s">
        <v>174</v>
      </c>
      <c r="C191" s="99">
        <v>0</v>
      </c>
      <c r="D191" s="100">
        <v>5950000</v>
      </c>
      <c r="E191" s="100">
        <v>5950000</v>
      </c>
      <c r="F191" s="102">
        <v>0</v>
      </c>
    </row>
    <row r="192" spans="1:6">
      <c r="A192" s="98" t="s">
        <v>196</v>
      </c>
      <c r="B192" s="98" t="s">
        <v>197</v>
      </c>
      <c r="C192" s="99">
        <v>0</v>
      </c>
      <c r="D192" s="100">
        <v>375000</v>
      </c>
      <c r="E192" s="100">
        <v>375000</v>
      </c>
      <c r="F192" s="102">
        <v>0</v>
      </c>
    </row>
    <row r="193" spans="1:6">
      <c r="A193" s="98" t="s">
        <v>198</v>
      </c>
      <c r="B193" s="98" t="s">
        <v>199</v>
      </c>
      <c r="C193" s="99">
        <v>0</v>
      </c>
      <c r="D193" s="100">
        <v>20000</v>
      </c>
      <c r="E193" s="100">
        <v>20000</v>
      </c>
      <c r="F193" s="102">
        <v>0</v>
      </c>
    </row>
    <row r="194" spans="1:6" s="2" customFormat="1">
      <c r="A194" s="98" t="s">
        <v>175</v>
      </c>
      <c r="B194" s="98" t="s">
        <v>176</v>
      </c>
      <c r="C194" s="99">
        <v>0</v>
      </c>
      <c r="D194" s="100">
        <v>22320000</v>
      </c>
      <c r="E194" s="100">
        <v>22320000</v>
      </c>
      <c r="F194" s="102">
        <v>0</v>
      </c>
    </row>
    <row r="195" spans="1:6" s="2" customFormat="1">
      <c r="A195" s="98" t="s">
        <v>177</v>
      </c>
      <c r="B195" s="98" t="s">
        <v>178</v>
      </c>
      <c r="C195" s="101">
        <v>36546535</v>
      </c>
      <c r="D195" s="100">
        <v>-31717115</v>
      </c>
      <c r="E195" s="100">
        <v>4829420</v>
      </c>
      <c r="F195" s="102">
        <v>0</v>
      </c>
    </row>
    <row r="196" spans="1:6" s="2" customFormat="1">
      <c r="A196" s="98"/>
      <c r="B196" s="98"/>
      <c r="C196" s="101"/>
      <c r="D196" s="100"/>
      <c r="E196" s="100"/>
      <c r="F196" s="102"/>
    </row>
    <row r="197" spans="1:6" s="2" customFormat="1">
      <c r="A197" s="87"/>
      <c r="B197" s="87"/>
      <c r="C197" s="90"/>
      <c r="D197" s="89"/>
      <c r="E197" s="89"/>
      <c r="F197" s="91"/>
    </row>
    <row r="198" spans="1:6" s="2" customFormat="1">
      <c r="A198" s="87"/>
      <c r="B198" s="87"/>
      <c r="C198" s="90"/>
      <c r="D198" s="89"/>
      <c r="E198" s="89"/>
      <c r="F198" s="91"/>
    </row>
    <row r="199" spans="1:6" s="2" customFormat="1">
      <c r="A199" s="87"/>
      <c r="B199" s="87"/>
      <c r="C199" s="90"/>
      <c r="D199" s="89"/>
      <c r="E199" s="89"/>
      <c r="F199" s="91"/>
    </row>
    <row r="200" spans="1:6" s="2" customFormat="1">
      <c r="A200" s="87"/>
      <c r="B200" s="87"/>
      <c r="C200" s="90"/>
      <c r="D200" s="89"/>
      <c r="E200" s="89"/>
      <c r="F200" s="91"/>
    </row>
    <row r="201" spans="1:6" s="2" customFormat="1">
      <c r="A201" s="87"/>
      <c r="B201" s="87"/>
      <c r="C201" s="90"/>
      <c r="D201" s="89"/>
      <c r="E201" s="89"/>
      <c r="F201" s="91"/>
    </row>
    <row r="202" spans="1:6" s="2" customFormat="1">
      <c r="A202" s="87"/>
      <c r="B202" s="87"/>
      <c r="C202" s="90"/>
      <c r="D202" s="89"/>
      <c r="E202" s="89"/>
      <c r="F202" s="91"/>
    </row>
    <row r="203" spans="1:6" s="2" customFormat="1">
      <c r="A203" s="87"/>
      <c r="B203" s="87"/>
      <c r="C203" s="90"/>
      <c r="D203" s="89"/>
      <c r="E203" s="89"/>
      <c r="F203" s="91"/>
    </row>
    <row r="204" spans="1:6" s="2" customFormat="1">
      <c r="A204" s="87"/>
      <c r="B204" s="87"/>
      <c r="C204" s="90"/>
      <c r="D204" s="89"/>
      <c r="E204" s="89"/>
      <c r="F204" s="91"/>
    </row>
    <row r="205" spans="1:6" s="2" customFormat="1">
      <c r="A205" s="87"/>
      <c r="B205" s="87"/>
      <c r="C205" s="90"/>
      <c r="D205" s="89"/>
      <c r="E205" s="89"/>
      <c r="F205" s="91"/>
    </row>
    <row r="206" spans="1:6" s="2" customFormat="1">
      <c r="A206" s="87"/>
      <c r="B206" s="87"/>
      <c r="C206" s="90"/>
      <c r="D206" s="89"/>
      <c r="E206" s="89"/>
      <c r="F206" s="91"/>
    </row>
    <row r="207" spans="1:6" s="2" customFormat="1">
      <c r="A207" s="87"/>
      <c r="B207" s="87"/>
      <c r="C207" s="90"/>
      <c r="D207" s="89"/>
      <c r="E207" s="89"/>
      <c r="F207" s="91"/>
    </row>
    <row r="208" spans="1:6" s="2" customFormat="1">
      <c r="A208" s="87"/>
      <c r="B208" s="87"/>
      <c r="C208" s="90"/>
      <c r="D208" s="89"/>
      <c r="E208" s="89"/>
      <c r="F208" s="91"/>
    </row>
    <row r="209" spans="1:6" s="2" customFormat="1">
      <c r="A209" s="87"/>
      <c r="B209" s="87"/>
      <c r="C209" s="90"/>
      <c r="D209" s="89"/>
      <c r="E209" s="89"/>
      <c r="F209" s="91"/>
    </row>
    <row r="210" spans="1:6" s="2" customFormat="1">
      <c r="A210" s="87"/>
      <c r="B210" s="87"/>
      <c r="C210" s="90"/>
      <c r="D210" s="89"/>
      <c r="E210" s="89"/>
      <c r="F210" s="91"/>
    </row>
    <row r="211" spans="1:6" s="2" customFormat="1">
      <c r="A211" s="87"/>
      <c r="B211" s="87"/>
      <c r="C211" s="90"/>
      <c r="D211" s="89"/>
      <c r="E211" s="89"/>
      <c r="F211" s="91"/>
    </row>
    <row r="212" spans="1:6" s="2" customFormat="1">
      <c r="A212" s="87"/>
      <c r="B212" s="87"/>
      <c r="C212" s="90"/>
      <c r="D212" s="89"/>
      <c r="E212" s="89"/>
      <c r="F212" s="91"/>
    </row>
    <row r="213" spans="1:6" s="2" customFormat="1">
      <c r="A213" s="87"/>
      <c r="B213" s="87"/>
      <c r="C213" s="90"/>
      <c r="D213" s="89"/>
      <c r="E213" s="89"/>
      <c r="F213" s="91"/>
    </row>
    <row r="214" spans="1:6" s="2" customFormat="1">
      <c r="A214" s="87"/>
      <c r="B214" s="87"/>
      <c r="C214" s="90"/>
      <c r="D214" s="89"/>
      <c r="E214" s="89"/>
      <c r="F214" s="91"/>
    </row>
    <row r="215" spans="1:6" s="2" customFormat="1">
      <c r="A215" s="87"/>
      <c r="B215" s="87"/>
      <c r="C215" s="90"/>
      <c r="D215" s="89"/>
      <c r="E215" s="89"/>
      <c r="F215" s="91"/>
    </row>
    <row r="216" spans="1:6" s="2" customFormat="1">
      <c r="A216" s="87"/>
      <c r="B216" s="87"/>
      <c r="C216" s="90"/>
      <c r="D216" s="89"/>
      <c r="E216" s="89"/>
      <c r="F216" s="91"/>
    </row>
    <row r="217" spans="1:6" s="2" customFormat="1">
      <c r="A217" s="87"/>
      <c r="B217" s="87"/>
      <c r="C217" s="90"/>
      <c r="D217" s="89"/>
      <c r="E217" s="89"/>
      <c r="F217" s="91"/>
    </row>
    <row r="218" spans="1:6" s="2" customFormat="1">
      <c r="A218" s="87"/>
      <c r="B218" s="87"/>
      <c r="C218" s="90"/>
      <c r="D218" s="89"/>
      <c r="E218" s="89"/>
      <c r="F218" s="91"/>
    </row>
    <row r="219" spans="1:6" s="2" customFormat="1">
      <c r="A219" s="87"/>
      <c r="B219" s="87"/>
      <c r="C219" s="90"/>
      <c r="D219" s="89"/>
      <c r="E219" s="89"/>
      <c r="F219" s="91"/>
    </row>
    <row r="220" spans="1:6" s="2" customFormat="1">
      <c r="A220" s="87"/>
      <c r="B220" s="87"/>
      <c r="C220" s="90"/>
      <c r="D220" s="89"/>
      <c r="E220" s="89"/>
      <c r="F220" s="91"/>
    </row>
    <row r="221" spans="1:6" s="2" customFormat="1">
      <c r="A221" s="87"/>
      <c r="B221" s="87"/>
      <c r="C221" s="90"/>
      <c r="D221" s="89"/>
      <c r="E221" s="89"/>
      <c r="F221" s="91"/>
    </row>
    <row r="222" spans="1:6" s="2" customFormat="1">
      <c r="A222" s="87"/>
      <c r="B222" s="87"/>
      <c r="C222" s="90"/>
      <c r="D222" s="89"/>
      <c r="E222" s="89"/>
      <c r="F222" s="91"/>
    </row>
    <row r="223" spans="1:6" s="2" customFormat="1">
      <c r="A223" s="87"/>
      <c r="B223" s="87"/>
      <c r="C223" s="90"/>
      <c r="D223" s="89"/>
      <c r="E223" s="89"/>
      <c r="F223" s="91"/>
    </row>
    <row r="224" spans="1:6" s="2" customFormat="1">
      <c r="A224" s="87"/>
      <c r="B224" s="87"/>
      <c r="C224" s="90"/>
      <c r="D224" s="89"/>
      <c r="E224" s="89"/>
      <c r="F224" s="91"/>
    </row>
    <row r="225" spans="1:6">
      <c r="A225" s="103"/>
      <c r="B225" s="103"/>
      <c r="C225" s="104"/>
      <c r="D225" s="105"/>
      <c r="E225" s="105"/>
      <c r="F225" s="106"/>
    </row>
  </sheetData>
  <mergeCells count="13">
    <mergeCell ref="A156:F156"/>
    <mergeCell ref="A2:F5"/>
    <mergeCell ref="A6:F6"/>
    <mergeCell ref="A7:F7"/>
    <mergeCell ref="A8:F8"/>
    <mergeCell ref="A9:F9"/>
    <mergeCell ref="A10:F10"/>
    <mergeCell ref="A12:B12"/>
    <mergeCell ref="A153:F153"/>
    <mergeCell ref="A154:F154"/>
    <mergeCell ref="A155:F155"/>
    <mergeCell ref="A157:F157"/>
    <mergeCell ref="A159:B159"/>
  </mergeCells>
  <pageMargins left="0.15" right="0.12" top="0.35" bottom="0.32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39"/>
  <sheetViews>
    <sheetView workbookViewId="0">
      <selection activeCell="A17" sqref="A17"/>
    </sheetView>
  </sheetViews>
  <sheetFormatPr baseColWidth="10" defaultColWidth="9.140625" defaultRowHeight="15"/>
  <cols>
    <col min="1" max="1" width="61.7109375" style="2" customWidth="1"/>
    <col min="2" max="2" width="19" style="2" customWidth="1"/>
    <col min="3" max="3" width="22" style="2" customWidth="1"/>
    <col min="4" max="4" width="9.140625" style="2"/>
    <col min="5" max="5" width="15.28515625" style="2" customWidth="1"/>
    <col min="6" max="8" width="9.140625" style="2"/>
    <col min="9" max="9" width="17.85546875" style="2" bestFit="1" customWidth="1"/>
    <col min="10" max="10" width="18.5703125" style="2" customWidth="1"/>
    <col min="11" max="16384" width="9.140625" style="2"/>
  </cols>
  <sheetData>
    <row r="5" spans="1:3">
      <c r="A5" s="130" t="s">
        <v>97</v>
      </c>
      <c r="B5" s="130"/>
      <c r="C5" s="130"/>
    </row>
    <row r="6" spans="1:3" ht="15.75">
      <c r="A6" s="124" t="s">
        <v>107</v>
      </c>
      <c r="B6" s="124"/>
      <c r="C6" s="124"/>
    </row>
    <row r="7" spans="1:3">
      <c r="A7" s="130" t="s">
        <v>105</v>
      </c>
      <c r="B7" s="130"/>
      <c r="C7" s="130"/>
    </row>
    <row r="8" spans="1:3">
      <c r="A8" s="130"/>
      <c r="B8" s="130"/>
      <c r="C8" s="130"/>
    </row>
    <row r="9" spans="1:3" ht="15.75" customHeight="1">
      <c r="A9" s="131" t="s">
        <v>98</v>
      </c>
      <c r="B9" s="131"/>
      <c r="C9" s="131"/>
    </row>
    <row r="10" spans="1:3">
      <c r="A10" s="132" t="s">
        <v>104</v>
      </c>
      <c r="B10" s="132"/>
      <c r="C10" s="132"/>
    </row>
    <row r="11" spans="1:3">
      <c r="A11" s="133" t="s">
        <v>99</v>
      </c>
      <c r="B11" s="133"/>
      <c r="C11" s="133"/>
    </row>
    <row r="12" spans="1:3" ht="31.5">
      <c r="A12" s="9" t="s">
        <v>1</v>
      </c>
      <c r="B12" s="10" t="s">
        <v>92</v>
      </c>
      <c r="C12" s="11" t="s">
        <v>93</v>
      </c>
    </row>
    <row r="13" spans="1:3">
      <c r="A13" s="12" t="s">
        <v>2</v>
      </c>
      <c r="B13" s="13"/>
      <c r="C13" s="14"/>
    </row>
    <row r="14" spans="1:3" ht="15.75">
      <c r="A14" s="15" t="s">
        <v>3</v>
      </c>
      <c r="B14" s="35">
        <f>+B15+B16+B17+B18+B19</f>
        <v>1319272633</v>
      </c>
      <c r="C14" s="35">
        <f>+C15+C16+C17+C18+C19</f>
        <v>1319272633</v>
      </c>
    </row>
    <row r="15" spans="1:3" s="3" customFormat="1">
      <c r="A15" s="18" t="s">
        <v>4</v>
      </c>
      <c r="B15" s="19">
        <v>1190113921</v>
      </c>
      <c r="C15" s="33">
        <v>933152503</v>
      </c>
    </row>
    <row r="16" spans="1:3" s="3" customFormat="1">
      <c r="A16" s="18" t="s">
        <v>100</v>
      </c>
      <c r="B16" s="19">
        <v>0</v>
      </c>
      <c r="C16" s="33">
        <v>189849382</v>
      </c>
    </row>
    <row r="17" spans="1:3" s="3" customFormat="1">
      <c r="A17" s="18" t="s">
        <v>6</v>
      </c>
      <c r="B17" s="19"/>
      <c r="C17" s="19"/>
    </row>
    <row r="18" spans="1:3" s="3" customFormat="1">
      <c r="A18" s="18" t="s">
        <v>7</v>
      </c>
      <c r="B18" s="19"/>
      <c r="C18" s="33">
        <v>68960623</v>
      </c>
    </row>
    <row r="19" spans="1:3" s="3" customFormat="1">
      <c r="A19" s="18" t="s">
        <v>8</v>
      </c>
      <c r="B19" s="19">
        <v>129158712</v>
      </c>
      <c r="C19" s="33">
        <v>127310125</v>
      </c>
    </row>
    <row r="20" spans="1:3" s="3" customFormat="1" ht="15.75">
      <c r="A20" s="20" t="s">
        <v>9</v>
      </c>
      <c r="B20" s="32">
        <f>+B29</f>
        <v>357653562</v>
      </c>
      <c r="C20" s="32">
        <f>+C21+C22+C23+C24+C25+C26+C27+C28+C29</f>
        <v>263018400</v>
      </c>
    </row>
    <row r="21" spans="1:3" s="3" customFormat="1">
      <c r="A21" s="18" t="s">
        <v>10</v>
      </c>
      <c r="B21" s="19"/>
      <c r="C21" s="33">
        <v>69660000</v>
      </c>
    </row>
    <row r="22" spans="1:3" s="3" customFormat="1">
      <c r="A22" s="18" t="s">
        <v>11</v>
      </c>
      <c r="B22" s="19"/>
      <c r="C22" s="33">
        <v>7400000</v>
      </c>
    </row>
    <row r="23" spans="1:3" s="3" customFormat="1">
      <c r="A23" s="18" t="s">
        <v>12</v>
      </c>
      <c r="B23" s="19"/>
      <c r="C23" s="33">
        <v>50000000</v>
      </c>
    </row>
    <row r="24" spans="1:3" s="3" customFormat="1">
      <c r="A24" s="18" t="s">
        <v>13</v>
      </c>
      <c r="B24" s="19"/>
      <c r="C24" s="33">
        <v>3000000</v>
      </c>
    </row>
    <row r="25" spans="1:3" s="3" customFormat="1">
      <c r="A25" s="18" t="s">
        <v>14</v>
      </c>
      <c r="B25" s="19"/>
      <c r="C25" s="33">
        <v>43529000</v>
      </c>
    </row>
    <row r="26" spans="1:3" s="3" customFormat="1">
      <c r="A26" s="18" t="s">
        <v>15</v>
      </c>
      <c r="B26" s="19"/>
      <c r="C26" s="33">
        <v>22800000</v>
      </c>
    </row>
    <row r="27" spans="1:3" s="3" customFormat="1" ht="30">
      <c r="A27" s="18" t="s">
        <v>16</v>
      </c>
      <c r="B27" s="19"/>
      <c r="C27" s="33">
        <v>34519400</v>
      </c>
    </row>
    <row r="28" spans="1:3" s="3" customFormat="1" ht="30">
      <c r="A28" s="18" t="s">
        <v>17</v>
      </c>
      <c r="B28" s="19"/>
      <c r="C28" s="33">
        <v>24150000</v>
      </c>
    </row>
    <row r="29" spans="1:3" s="3" customFormat="1">
      <c r="A29" s="18" t="s">
        <v>18</v>
      </c>
      <c r="B29" s="19">
        <v>357653562</v>
      </c>
      <c r="C29" s="33">
        <v>7960000</v>
      </c>
    </row>
    <row r="30" spans="1:3" s="3" customFormat="1" ht="15.75">
      <c r="A30" s="20" t="s">
        <v>19</v>
      </c>
      <c r="B30" s="32">
        <f>+B31+B39</f>
        <v>6658702119</v>
      </c>
      <c r="C30" s="32">
        <f>+C31+C32+C33+C34+C35+C36+C37+C38+C39</f>
        <v>6995181904.21</v>
      </c>
    </row>
    <row r="31" spans="1:3" s="3" customFormat="1">
      <c r="A31" s="18" t="s">
        <v>20</v>
      </c>
      <c r="B31" s="19">
        <v>6274127770</v>
      </c>
      <c r="C31" s="33">
        <v>6533302690.9099998</v>
      </c>
    </row>
    <row r="32" spans="1:3" s="3" customFormat="1">
      <c r="A32" s="18" t="s">
        <v>21</v>
      </c>
      <c r="B32" s="19"/>
      <c r="C32" s="33">
        <v>13951850</v>
      </c>
    </row>
    <row r="33" spans="1:3" s="3" customFormat="1">
      <c r="A33" s="18" t="s">
        <v>22</v>
      </c>
      <c r="B33" s="19"/>
      <c r="C33" s="33">
        <v>15485000</v>
      </c>
    </row>
    <row r="34" spans="1:3" s="3" customFormat="1">
      <c r="A34" s="18" t="s">
        <v>23</v>
      </c>
      <c r="B34" s="19"/>
      <c r="C34" s="33">
        <v>10300000</v>
      </c>
    </row>
    <row r="35" spans="1:3" s="3" customFormat="1">
      <c r="A35" s="18" t="s">
        <v>24</v>
      </c>
      <c r="B35" s="19"/>
      <c r="C35" s="33">
        <v>37510000</v>
      </c>
    </row>
    <row r="36" spans="1:3" s="3" customFormat="1">
      <c r="A36" s="18" t="s">
        <v>25</v>
      </c>
      <c r="B36" s="19"/>
      <c r="C36" s="33">
        <v>34932363.299999997</v>
      </c>
    </row>
    <row r="37" spans="1:3" s="3" customFormat="1" ht="30">
      <c r="A37" s="18" t="s">
        <v>26</v>
      </c>
      <c r="B37" s="19"/>
      <c r="C37" s="33">
        <v>139700000</v>
      </c>
    </row>
    <row r="38" spans="1:3" s="3" customFormat="1" ht="30">
      <c r="A38" s="18" t="s">
        <v>27</v>
      </c>
      <c r="B38" s="19"/>
      <c r="C38" s="19"/>
    </row>
    <row r="39" spans="1:3" s="3" customFormat="1">
      <c r="A39" s="18" t="s">
        <v>28</v>
      </c>
      <c r="B39" s="19">
        <v>384574349</v>
      </c>
      <c r="C39" s="33">
        <v>210000000</v>
      </c>
    </row>
    <row r="40" spans="1:3" s="3" customFormat="1" ht="15.75">
      <c r="A40" s="20" t="s">
        <v>29</v>
      </c>
      <c r="B40" s="19">
        <v>0</v>
      </c>
      <c r="C40" s="34">
        <v>1000000</v>
      </c>
    </row>
    <row r="41" spans="1:3">
      <c r="A41" s="21" t="s">
        <v>30</v>
      </c>
      <c r="B41" s="19"/>
      <c r="C41" s="33">
        <v>1000000</v>
      </c>
    </row>
    <row r="42" spans="1:3" ht="30">
      <c r="A42" s="21" t="s">
        <v>31</v>
      </c>
      <c r="B42" s="19"/>
      <c r="C42" s="19"/>
    </row>
    <row r="43" spans="1:3" ht="30">
      <c r="A43" s="21" t="s">
        <v>32</v>
      </c>
      <c r="B43" s="19"/>
      <c r="C43" s="19"/>
    </row>
    <row r="44" spans="1:3" ht="30">
      <c r="A44" s="21" t="s">
        <v>33</v>
      </c>
      <c r="B44" s="19"/>
      <c r="C44" s="19"/>
    </row>
    <row r="45" spans="1:3" ht="30">
      <c r="A45" s="21" t="s">
        <v>34</v>
      </c>
      <c r="B45" s="19"/>
      <c r="C45" s="19"/>
    </row>
    <row r="46" spans="1:3">
      <c r="A46" s="21" t="s">
        <v>35</v>
      </c>
      <c r="B46" s="19"/>
      <c r="C46" s="19"/>
    </row>
    <row r="47" spans="1:3" ht="30">
      <c r="A47" s="21" t="s">
        <v>36</v>
      </c>
      <c r="B47" s="19"/>
      <c r="C47" s="19"/>
    </row>
    <row r="48" spans="1:3">
      <c r="A48" s="22" t="s">
        <v>37</v>
      </c>
      <c r="B48" s="19"/>
      <c r="C48" s="19"/>
    </row>
    <row r="49" spans="1:3">
      <c r="A49" s="21" t="s">
        <v>38</v>
      </c>
      <c r="B49" s="19"/>
      <c r="C49" s="19"/>
    </row>
    <row r="50" spans="1:3" ht="30">
      <c r="A50" s="21" t="s">
        <v>39</v>
      </c>
      <c r="B50" s="19"/>
      <c r="C50" s="19"/>
    </row>
    <row r="51" spans="1:3" ht="30">
      <c r="A51" s="21" t="s">
        <v>40</v>
      </c>
      <c r="B51" s="19"/>
      <c r="C51" s="19"/>
    </row>
    <row r="52" spans="1:3" ht="30">
      <c r="A52" s="21" t="s">
        <v>41</v>
      </c>
      <c r="B52" s="19"/>
      <c r="C52" s="19"/>
    </row>
    <row r="53" spans="1:3" ht="30">
      <c r="A53" s="21" t="s">
        <v>42</v>
      </c>
      <c r="B53" s="19"/>
      <c r="C53" s="19"/>
    </row>
    <row r="54" spans="1:3">
      <c r="A54" s="21" t="s">
        <v>43</v>
      </c>
      <c r="B54" s="19"/>
      <c r="C54" s="19"/>
    </row>
    <row r="55" spans="1:3" ht="30">
      <c r="A55" s="21" t="s">
        <v>44</v>
      </c>
      <c r="B55" s="19"/>
      <c r="C55" s="19"/>
    </row>
    <row r="56" spans="1:3" ht="15.75">
      <c r="A56" s="22" t="s">
        <v>45</v>
      </c>
      <c r="B56" s="32">
        <f>+B57</f>
        <v>717840244</v>
      </c>
      <c r="C56" s="32">
        <f>+C57+C58+C59+C60+C61+C62</f>
        <v>464358400</v>
      </c>
    </row>
    <row r="57" spans="1:3">
      <c r="A57" s="21" t="s">
        <v>46</v>
      </c>
      <c r="B57" s="19">
        <v>717840244</v>
      </c>
      <c r="C57" s="33">
        <v>403108400</v>
      </c>
    </row>
    <row r="58" spans="1:3" ht="30">
      <c r="A58" s="21" t="s">
        <v>101</v>
      </c>
      <c r="B58" s="19"/>
      <c r="C58" s="33">
        <v>3500000</v>
      </c>
    </row>
    <row r="59" spans="1:3">
      <c r="A59" s="21" t="s">
        <v>47</v>
      </c>
      <c r="B59" s="19"/>
      <c r="C59" s="33">
        <v>5000000</v>
      </c>
    </row>
    <row r="60" spans="1:3" ht="30">
      <c r="A60" s="21" t="s">
        <v>48</v>
      </c>
      <c r="B60" s="19"/>
      <c r="C60" s="33">
        <v>15000000</v>
      </c>
    </row>
    <row r="61" spans="1:3">
      <c r="A61" s="21" t="s">
        <v>49</v>
      </c>
      <c r="B61" s="19"/>
      <c r="C61" s="33">
        <v>37450000</v>
      </c>
    </row>
    <row r="62" spans="1:3">
      <c r="A62" s="21" t="s">
        <v>50</v>
      </c>
      <c r="B62" s="19"/>
      <c r="C62" s="33">
        <v>300000</v>
      </c>
    </row>
    <row r="63" spans="1:3">
      <c r="A63" s="21" t="s">
        <v>51</v>
      </c>
      <c r="B63" s="19"/>
      <c r="C63" s="19"/>
    </row>
    <row r="64" spans="1:3">
      <c r="A64" s="21" t="s">
        <v>52</v>
      </c>
      <c r="B64" s="19"/>
      <c r="C64" s="19"/>
    </row>
    <row r="65" spans="1:3" ht="30">
      <c r="A65" s="21" t="s">
        <v>53</v>
      </c>
      <c r="B65" s="19"/>
      <c r="C65" s="19"/>
    </row>
    <row r="66" spans="1:3" ht="15.75">
      <c r="A66" s="22" t="s">
        <v>54</v>
      </c>
      <c r="B66" s="32">
        <v>4000000</v>
      </c>
      <c r="C66" s="34">
        <v>14637220.789999999</v>
      </c>
    </row>
    <row r="67" spans="1:3">
      <c r="A67" s="21" t="s">
        <v>55</v>
      </c>
      <c r="B67" s="19">
        <v>4000000</v>
      </c>
      <c r="C67" s="33">
        <v>14637220.789999999</v>
      </c>
    </row>
    <row r="68" spans="1:3">
      <c r="A68" s="21" t="s">
        <v>56</v>
      </c>
      <c r="B68" s="19"/>
      <c r="C68" s="19"/>
    </row>
    <row r="69" spans="1:3">
      <c r="A69" s="21" t="s">
        <v>57</v>
      </c>
      <c r="B69" s="19"/>
      <c r="C69" s="19"/>
    </row>
    <row r="70" spans="1:3" ht="30">
      <c r="A70" s="21" t="s">
        <v>58</v>
      </c>
      <c r="B70" s="19"/>
      <c r="C70" s="19"/>
    </row>
    <row r="71" spans="1:3" ht="30">
      <c r="A71" s="22" t="s">
        <v>59</v>
      </c>
      <c r="B71" s="19"/>
      <c r="C71" s="19"/>
    </row>
    <row r="72" spans="1:3">
      <c r="A72" s="21" t="s">
        <v>60</v>
      </c>
      <c r="B72" s="19"/>
      <c r="C72" s="19"/>
    </row>
    <row r="73" spans="1:3" ht="30">
      <c r="A73" s="21" t="s">
        <v>61</v>
      </c>
      <c r="B73" s="19"/>
      <c r="C73" s="19"/>
    </row>
    <row r="74" spans="1:3">
      <c r="A74" s="22" t="s">
        <v>62</v>
      </c>
      <c r="B74" s="19"/>
      <c r="C74" s="19"/>
    </row>
    <row r="75" spans="1:3">
      <c r="A75" s="21" t="s">
        <v>63</v>
      </c>
      <c r="B75" s="19"/>
      <c r="C75" s="19"/>
    </row>
    <row r="76" spans="1:3">
      <c r="A76" s="21" t="s">
        <v>64</v>
      </c>
      <c r="B76" s="19"/>
      <c r="C76" s="19"/>
    </row>
    <row r="77" spans="1:3" ht="30">
      <c r="A77" s="21" t="s">
        <v>65</v>
      </c>
      <c r="B77" s="19"/>
      <c r="C77" s="19"/>
    </row>
    <row r="78" spans="1:3">
      <c r="A78" s="23" t="s">
        <v>66</v>
      </c>
      <c r="B78" s="24">
        <f>+B67+B57+B30+B20+B14</f>
        <v>9057468558</v>
      </c>
      <c r="C78" s="24">
        <f>+C14+C20+C30+C40+C56+C66</f>
        <v>9057468558</v>
      </c>
    </row>
    <row r="79" spans="1:3">
      <c r="A79" s="25"/>
      <c r="B79" s="19"/>
      <c r="C79" s="19"/>
    </row>
    <row r="80" spans="1:3">
      <c r="A80" s="22" t="s">
        <v>67</v>
      </c>
      <c r="B80" s="19"/>
      <c r="C80" s="19"/>
    </row>
    <row r="81" spans="1:3">
      <c r="A81" s="22" t="s">
        <v>68</v>
      </c>
      <c r="B81" s="19"/>
      <c r="C81" s="19"/>
    </row>
    <row r="82" spans="1:3">
      <c r="A82" s="21" t="s">
        <v>69</v>
      </c>
      <c r="B82" s="19"/>
      <c r="C82" s="19"/>
    </row>
    <row r="83" spans="1:3">
      <c r="A83" s="21" t="s">
        <v>70</v>
      </c>
      <c r="B83" s="19"/>
      <c r="C83" s="19"/>
    </row>
    <row r="84" spans="1:3">
      <c r="A84" s="22" t="s">
        <v>71</v>
      </c>
      <c r="B84" s="19"/>
      <c r="C84" s="19"/>
    </row>
    <row r="85" spans="1:3">
      <c r="A85" s="21" t="s">
        <v>72</v>
      </c>
      <c r="B85" s="19"/>
      <c r="C85" s="19"/>
    </row>
    <row r="86" spans="1:3">
      <c r="A86" s="21" t="s">
        <v>73</v>
      </c>
      <c r="B86" s="19"/>
      <c r="C86" s="19"/>
    </row>
    <row r="87" spans="1:3">
      <c r="A87" s="22" t="s">
        <v>74</v>
      </c>
      <c r="B87" s="19"/>
      <c r="C87" s="19"/>
    </row>
    <row r="88" spans="1:3">
      <c r="A88" s="21" t="s">
        <v>75</v>
      </c>
      <c r="B88" s="19"/>
      <c r="C88" s="19"/>
    </row>
    <row r="89" spans="1:3">
      <c r="A89" s="23" t="s">
        <v>76</v>
      </c>
      <c r="B89" s="24"/>
      <c r="C89" s="24"/>
    </row>
    <row r="90" spans="1:3">
      <c r="A90" s="27"/>
      <c r="B90" s="19"/>
      <c r="C90" s="19"/>
    </row>
    <row r="91" spans="1:3" ht="15.75">
      <c r="A91" s="28" t="s">
        <v>77</v>
      </c>
      <c r="B91" s="29">
        <f>+B78</f>
        <v>9057468558</v>
      </c>
      <c r="C91" s="29">
        <f>+C78</f>
        <v>9057468558</v>
      </c>
    </row>
    <row r="92" spans="1:3">
      <c r="A92" s="6" t="s">
        <v>84</v>
      </c>
      <c r="B92" s="3"/>
      <c r="C92" s="3"/>
    </row>
    <row r="93" spans="1:3">
      <c r="A93" s="2" t="s">
        <v>85</v>
      </c>
      <c r="B93" s="3"/>
      <c r="C93" s="3"/>
    </row>
    <row r="94" spans="1:3">
      <c r="A94" s="2" t="s">
        <v>86</v>
      </c>
      <c r="B94" s="3"/>
      <c r="C94" s="3"/>
    </row>
    <row r="95" spans="1:3">
      <c r="A95" s="2" t="s">
        <v>87</v>
      </c>
      <c r="B95" s="3"/>
      <c r="C95" s="3"/>
    </row>
    <row r="96" spans="1:3">
      <c r="A96" s="5" t="s">
        <v>88</v>
      </c>
      <c r="B96" s="3"/>
      <c r="C96" s="3"/>
    </row>
    <row r="97" spans="1:10">
      <c r="A97" s="2" t="s">
        <v>90</v>
      </c>
      <c r="B97" s="3"/>
      <c r="C97" s="3"/>
    </row>
    <row r="98" spans="1:10">
      <c r="A98" s="2" t="s">
        <v>89</v>
      </c>
      <c r="B98" s="3"/>
      <c r="C98" s="3"/>
    </row>
    <row r="99" spans="1:10" ht="15.75">
      <c r="A99" s="8"/>
      <c r="B99" s="4"/>
      <c r="C99" s="4"/>
    </row>
    <row r="100" spans="1:10" ht="15.75">
      <c r="A100" s="8"/>
      <c r="B100" s="4"/>
      <c r="C100" s="4"/>
    </row>
    <row r="101" spans="1:10">
      <c r="B101" s="26"/>
    </row>
    <row r="102" spans="1:10" ht="15.75">
      <c r="A102" s="8" t="s">
        <v>102</v>
      </c>
      <c r="B102" s="128" t="s">
        <v>103</v>
      </c>
      <c r="C102" s="128"/>
      <c r="I102" s="38"/>
      <c r="J102" s="38"/>
    </row>
    <row r="103" spans="1:10" ht="15.75">
      <c r="A103" s="1"/>
      <c r="B103" s="1"/>
      <c r="C103" s="1"/>
    </row>
    <row r="104" spans="1:10" ht="18.75">
      <c r="A104" s="30" t="s">
        <v>110</v>
      </c>
      <c r="B104" s="129" t="s">
        <v>80</v>
      </c>
      <c r="C104" s="129"/>
    </row>
    <row r="105" spans="1:10" ht="15.75">
      <c r="A105" s="8" t="s">
        <v>94</v>
      </c>
      <c r="B105" s="128" t="s">
        <v>114</v>
      </c>
      <c r="C105" s="128"/>
    </row>
    <row r="106" spans="1:10">
      <c r="A106" s="7"/>
    </row>
    <row r="107" spans="1:10">
      <c r="A107" s="7"/>
    </row>
    <row r="108" spans="1:10">
      <c r="A108" s="7"/>
    </row>
    <row r="109" spans="1:10">
      <c r="A109" s="7"/>
    </row>
    <row r="110" spans="1:10">
      <c r="A110" s="7"/>
    </row>
    <row r="111" spans="1:10">
      <c r="A111" s="7"/>
    </row>
    <row r="112" spans="1:10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3">
      <c r="A129" s="7"/>
    </row>
    <row r="130" spans="1:3">
      <c r="A130" s="7"/>
    </row>
    <row r="131" spans="1:3">
      <c r="A131" s="7"/>
    </row>
    <row r="132" spans="1:3">
      <c r="A132" s="7"/>
    </row>
    <row r="133" spans="1:3">
      <c r="A133" s="130" t="s">
        <v>97</v>
      </c>
      <c r="B133" s="130"/>
      <c r="C133" s="130"/>
    </row>
    <row r="134" spans="1:3" ht="15.75">
      <c r="A134" s="124" t="s">
        <v>107</v>
      </c>
      <c r="B134" s="124"/>
      <c r="C134" s="124"/>
    </row>
    <row r="135" spans="1:3">
      <c r="A135" s="130" t="s">
        <v>105</v>
      </c>
      <c r="B135" s="130"/>
      <c r="C135" s="130"/>
    </row>
    <row r="136" spans="1:3">
      <c r="A136" s="130"/>
      <c r="B136" s="130"/>
      <c r="C136" s="130"/>
    </row>
    <row r="137" spans="1:3" ht="15.75">
      <c r="A137" s="131" t="s">
        <v>98</v>
      </c>
      <c r="B137" s="131"/>
      <c r="C137" s="131"/>
    </row>
    <row r="138" spans="1:3">
      <c r="A138" s="132" t="s">
        <v>109</v>
      </c>
      <c r="B138" s="132"/>
      <c r="C138" s="132"/>
    </row>
    <row r="139" spans="1:3">
      <c r="A139" s="133" t="s">
        <v>108</v>
      </c>
      <c r="B139" s="133"/>
      <c r="C139" s="133"/>
    </row>
    <row r="140" spans="1:3" ht="31.5">
      <c r="A140" s="9" t="s">
        <v>1</v>
      </c>
      <c r="B140" s="10" t="s">
        <v>92</v>
      </c>
      <c r="C140" s="11" t="s">
        <v>93</v>
      </c>
    </row>
    <row r="141" spans="1:3">
      <c r="A141" s="12" t="s">
        <v>2</v>
      </c>
      <c r="B141" s="13"/>
      <c r="C141" s="14"/>
    </row>
    <row r="142" spans="1:3">
      <c r="A142" s="15" t="s">
        <v>3</v>
      </c>
      <c r="B142" s="16">
        <f>+B143+B147</f>
        <v>0</v>
      </c>
      <c r="C142" s="17"/>
    </row>
    <row r="143" spans="1:3">
      <c r="A143" s="18" t="s">
        <v>4</v>
      </c>
      <c r="B143" s="19"/>
      <c r="C143" s="19"/>
    </row>
    <row r="144" spans="1:3">
      <c r="A144" s="18" t="s">
        <v>100</v>
      </c>
      <c r="B144" s="19"/>
      <c r="C144" s="19"/>
    </row>
    <row r="145" spans="1:3">
      <c r="A145" s="18" t="s">
        <v>6</v>
      </c>
      <c r="B145" s="19"/>
      <c r="C145" s="19"/>
    </row>
    <row r="146" spans="1:3">
      <c r="A146" s="18" t="s">
        <v>7</v>
      </c>
      <c r="B146" s="19"/>
      <c r="C146" s="19"/>
    </row>
    <row r="147" spans="1:3">
      <c r="A147" s="18" t="s">
        <v>8</v>
      </c>
      <c r="B147" s="19"/>
      <c r="C147" s="19"/>
    </row>
    <row r="148" spans="1:3" ht="15.75">
      <c r="A148" s="20" t="s">
        <v>9</v>
      </c>
      <c r="B148" s="32">
        <f>+B157</f>
        <v>39592079</v>
      </c>
      <c r="C148" s="32">
        <f>+C151+C155+C157</f>
        <v>49009194</v>
      </c>
    </row>
    <row r="149" spans="1:3">
      <c r="A149" s="18" t="s">
        <v>10</v>
      </c>
      <c r="B149" s="19"/>
      <c r="C149" s="19"/>
    </row>
    <row r="150" spans="1:3">
      <c r="A150" s="18" t="s">
        <v>11</v>
      </c>
      <c r="B150" s="19"/>
      <c r="C150" s="19"/>
    </row>
    <row r="151" spans="1:3">
      <c r="A151" s="18" t="s">
        <v>12</v>
      </c>
      <c r="B151" s="19"/>
      <c r="C151" s="33">
        <v>9300000</v>
      </c>
    </row>
    <row r="152" spans="1:3">
      <c r="A152" s="18" t="s">
        <v>13</v>
      </c>
      <c r="B152" s="19"/>
      <c r="C152" s="19"/>
    </row>
    <row r="153" spans="1:3">
      <c r="A153" s="18" t="s">
        <v>14</v>
      </c>
      <c r="B153" s="19"/>
      <c r="C153" s="19"/>
    </row>
    <row r="154" spans="1:3">
      <c r="A154" s="18" t="s">
        <v>15</v>
      </c>
      <c r="B154" s="19"/>
      <c r="C154" s="19"/>
    </row>
    <row r="155" spans="1:3" ht="30">
      <c r="A155" s="18" t="s">
        <v>16</v>
      </c>
      <c r="B155" s="19"/>
      <c r="C155" s="33">
        <v>930000</v>
      </c>
    </row>
    <row r="156" spans="1:3" ht="30">
      <c r="A156" s="18" t="s">
        <v>17</v>
      </c>
      <c r="B156" s="19"/>
      <c r="C156" s="19"/>
    </row>
    <row r="157" spans="1:3">
      <c r="A157" s="18" t="s">
        <v>18</v>
      </c>
      <c r="B157" s="19">
        <v>39592079</v>
      </c>
      <c r="C157" s="33">
        <v>38779194</v>
      </c>
    </row>
    <row r="158" spans="1:3" ht="15.75">
      <c r="A158" s="20" t="s">
        <v>19</v>
      </c>
      <c r="B158" s="32">
        <f>+B159+B167</f>
        <v>1031221367</v>
      </c>
      <c r="C158" s="32">
        <f>+C159+C160+C161+C163+C167</f>
        <v>138741367</v>
      </c>
    </row>
    <row r="159" spans="1:3">
      <c r="A159" s="18" t="s">
        <v>20</v>
      </c>
      <c r="B159" s="19">
        <v>1031221367</v>
      </c>
      <c r="C159" s="19">
        <v>108821367</v>
      </c>
    </row>
    <row r="160" spans="1:3">
      <c r="A160" s="18" t="s">
        <v>21</v>
      </c>
      <c r="B160" s="19"/>
      <c r="C160" s="33">
        <v>5580000</v>
      </c>
    </row>
    <row r="161" spans="1:3">
      <c r="A161" s="18" t="s">
        <v>22</v>
      </c>
      <c r="B161" s="19"/>
      <c r="C161" s="33">
        <v>1680000</v>
      </c>
    </row>
    <row r="162" spans="1:3">
      <c r="A162" s="18" t="s">
        <v>23</v>
      </c>
      <c r="B162" s="19"/>
      <c r="C162" s="19"/>
    </row>
    <row r="163" spans="1:3">
      <c r="A163" s="18" t="s">
        <v>24</v>
      </c>
      <c r="B163" s="19"/>
      <c r="C163" s="33">
        <v>1860000</v>
      </c>
    </row>
    <row r="164" spans="1:3">
      <c r="A164" s="18" t="s">
        <v>25</v>
      </c>
      <c r="B164" s="19"/>
      <c r="C164" s="19"/>
    </row>
    <row r="165" spans="1:3" ht="30">
      <c r="A165" s="18" t="s">
        <v>26</v>
      </c>
      <c r="B165" s="19"/>
      <c r="C165" s="19"/>
    </row>
    <row r="166" spans="1:3" ht="30">
      <c r="A166" s="18" t="s">
        <v>27</v>
      </c>
      <c r="B166" s="19"/>
      <c r="C166" s="19"/>
    </row>
    <row r="167" spans="1:3">
      <c r="A167" s="18" t="s">
        <v>28</v>
      </c>
      <c r="B167" s="19"/>
      <c r="C167" s="33">
        <v>20800000</v>
      </c>
    </row>
    <row r="168" spans="1:3">
      <c r="A168" s="20" t="s">
        <v>29</v>
      </c>
      <c r="B168" s="19"/>
      <c r="C168" s="19"/>
    </row>
    <row r="169" spans="1:3">
      <c r="A169" s="21" t="s">
        <v>30</v>
      </c>
      <c r="B169" s="19"/>
      <c r="C169" s="19"/>
    </row>
    <row r="170" spans="1:3" ht="30">
      <c r="A170" s="21" t="s">
        <v>31</v>
      </c>
      <c r="B170" s="19"/>
      <c r="C170" s="19"/>
    </row>
    <row r="171" spans="1:3" ht="30">
      <c r="A171" s="21" t="s">
        <v>32</v>
      </c>
      <c r="B171" s="19"/>
      <c r="C171" s="19"/>
    </row>
    <row r="172" spans="1:3" ht="30">
      <c r="A172" s="21" t="s">
        <v>33</v>
      </c>
      <c r="B172" s="19"/>
      <c r="C172" s="19"/>
    </row>
    <row r="173" spans="1:3" ht="30">
      <c r="A173" s="21" t="s">
        <v>34</v>
      </c>
      <c r="B173" s="19"/>
      <c r="C173" s="19"/>
    </row>
    <row r="174" spans="1:3">
      <c r="A174" s="21" t="s">
        <v>35</v>
      </c>
      <c r="B174" s="19"/>
      <c r="C174" s="19"/>
    </row>
    <row r="175" spans="1:3" ht="30">
      <c r="A175" s="21" t="s">
        <v>36</v>
      </c>
      <c r="B175" s="19"/>
      <c r="C175" s="19"/>
    </row>
    <row r="176" spans="1:3">
      <c r="A176" s="22" t="s">
        <v>37</v>
      </c>
      <c r="B176" s="19"/>
      <c r="C176" s="19"/>
    </row>
    <row r="177" spans="1:5">
      <c r="A177" s="21" t="s">
        <v>38</v>
      </c>
      <c r="B177" s="19"/>
      <c r="C177" s="19"/>
    </row>
    <row r="178" spans="1:5" ht="30">
      <c r="A178" s="21" t="s">
        <v>39</v>
      </c>
      <c r="B178" s="19"/>
      <c r="C178" s="19"/>
    </row>
    <row r="179" spans="1:5" ht="30">
      <c r="A179" s="21" t="s">
        <v>40</v>
      </c>
      <c r="B179" s="19"/>
      <c r="C179" s="19"/>
    </row>
    <row r="180" spans="1:5" ht="30">
      <c r="A180" s="21" t="s">
        <v>41</v>
      </c>
      <c r="B180" s="19"/>
      <c r="C180" s="19"/>
    </row>
    <row r="181" spans="1:5" ht="30">
      <c r="A181" s="21" t="s">
        <v>42</v>
      </c>
      <c r="B181" s="19"/>
      <c r="C181" s="19"/>
    </row>
    <row r="182" spans="1:5">
      <c r="A182" s="21" t="s">
        <v>43</v>
      </c>
      <c r="B182" s="19"/>
      <c r="C182" s="19"/>
    </row>
    <row r="183" spans="1:5" ht="30">
      <c r="A183" s="21" t="s">
        <v>44</v>
      </c>
      <c r="B183" s="19"/>
      <c r="C183" s="19"/>
    </row>
    <row r="184" spans="1:5">
      <c r="A184" s="22" t="s">
        <v>45</v>
      </c>
      <c r="B184" s="31">
        <f>+B185</f>
        <v>32640019</v>
      </c>
      <c r="C184" s="31">
        <f>+C185+C188+C189</f>
        <v>947420019</v>
      </c>
    </row>
    <row r="185" spans="1:5">
      <c r="A185" s="21" t="s">
        <v>46</v>
      </c>
      <c r="B185" s="19">
        <v>32640019</v>
      </c>
      <c r="C185" s="33">
        <v>667020019</v>
      </c>
    </row>
    <row r="186" spans="1:5" ht="30">
      <c r="A186" s="21" t="s">
        <v>101</v>
      </c>
      <c r="B186" s="19"/>
      <c r="C186" s="19"/>
    </row>
    <row r="187" spans="1:5">
      <c r="A187" s="21" t="s">
        <v>47</v>
      </c>
      <c r="B187" s="19"/>
      <c r="C187" s="19"/>
    </row>
    <row r="188" spans="1:5" ht="30">
      <c r="A188" s="21" t="s">
        <v>48</v>
      </c>
      <c r="B188" s="19"/>
      <c r="C188" s="33">
        <v>247130000</v>
      </c>
      <c r="E188" s="37"/>
    </row>
    <row r="189" spans="1:5">
      <c r="A189" s="21" t="s">
        <v>49</v>
      </c>
      <c r="B189" s="19"/>
      <c r="C189" s="33">
        <v>33270000</v>
      </c>
    </row>
    <row r="190" spans="1:5">
      <c r="A190" s="21" t="s">
        <v>50</v>
      </c>
      <c r="B190" s="19"/>
      <c r="C190" s="19"/>
    </row>
    <row r="191" spans="1:5">
      <c r="A191" s="21" t="s">
        <v>51</v>
      </c>
      <c r="B191" s="19"/>
      <c r="C191" s="19"/>
    </row>
    <row r="192" spans="1:5">
      <c r="A192" s="21" t="s">
        <v>52</v>
      </c>
      <c r="B192" s="19"/>
      <c r="C192" s="19"/>
    </row>
    <row r="193" spans="1:3" ht="30">
      <c r="A193" s="21" t="s">
        <v>53</v>
      </c>
      <c r="B193" s="19"/>
      <c r="C193" s="19"/>
    </row>
    <row r="194" spans="1:3" ht="15.75">
      <c r="A194" s="22" t="s">
        <v>54</v>
      </c>
      <c r="B194" s="32">
        <f>+B195</f>
        <v>36546535</v>
      </c>
      <c r="C194" s="32">
        <f>+C195</f>
        <v>4829420</v>
      </c>
    </row>
    <row r="195" spans="1:3">
      <c r="A195" s="21" t="s">
        <v>55</v>
      </c>
      <c r="B195" s="19">
        <v>36546535</v>
      </c>
      <c r="C195" s="33">
        <v>4829420</v>
      </c>
    </row>
    <row r="196" spans="1:3">
      <c r="A196" s="21" t="s">
        <v>56</v>
      </c>
      <c r="B196" s="19"/>
      <c r="C196" s="19"/>
    </row>
    <row r="197" spans="1:3">
      <c r="A197" s="21" t="s">
        <v>57</v>
      </c>
      <c r="B197" s="19"/>
      <c r="C197" s="19"/>
    </row>
    <row r="198" spans="1:3" ht="30">
      <c r="A198" s="21" t="s">
        <v>58</v>
      </c>
      <c r="B198" s="19"/>
      <c r="C198" s="19"/>
    </row>
    <row r="199" spans="1:3" ht="30">
      <c r="A199" s="22" t="s">
        <v>59</v>
      </c>
      <c r="B199" s="19"/>
      <c r="C199" s="19"/>
    </row>
    <row r="200" spans="1:3">
      <c r="A200" s="21" t="s">
        <v>60</v>
      </c>
      <c r="B200" s="19"/>
      <c r="C200" s="19"/>
    </row>
    <row r="201" spans="1:3" ht="30">
      <c r="A201" s="21" t="s">
        <v>61</v>
      </c>
      <c r="B201" s="19"/>
      <c r="C201" s="19"/>
    </row>
    <row r="202" spans="1:3">
      <c r="A202" s="22" t="s">
        <v>62</v>
      </c>
      <c r="B202" s="19"/>
      <c r="C202" s="19"/>
    </row>
    <row r="203" spans="1:3">
      <c r="A203" s="21" t="s">
        <v>63</v>
      </c>
      <c r="B203" s="19"/>
      <c r="C203" s="19"/>
    </row>
    <row r="204" spans="1:3">
      <c r="A204" s="21" t="s">
        <v>64</v>
      </c>
      <c r="B204" s="19"/>
      <c r="C204" s="19"/>
    </row>
    <row r="205" spans="1:3" ht="30">
      <c r="A205" s="21" t="s">
        <v>65</v>
      </c>
      <c r="B205" s="19"/>
      <c r="C205" s="19"/>
    </row>
    <row r="206" spans="1:3" ht="45">
      <c r="A206" s="21" t="s">
        <v>118</v>
      </c>
      <c r="B206" s="19"/>
      <c r="C206" s="33"/>
    </row>
    <row r="207" spans="1:3">
      <c r="A207" s="23" t="s">
        <v>66</v>
      </c>
      <c r="B207" s="24">
        <f>+B148+B158+B184+B194</f>
        <v>1140000000</v>
      </c>
      <c r="C207" s="24">
        <f>+C148+C158+C184+C194</f>
        <v>1140000000</v>
      </c>
    </row>
    <row r="208" spans="1:3">
      <c r="A208" s="25"/>
      <c r="B208" s="19"/>
      <c r="C208" s="19"/>
    </row>
    <row r="209" spans="1:3">
      <c r="A209" s="22" t="s">
        <v>67</v>
      </c>
      <c r="B209" s="19"/>
      <c r="C209" s="19"/>
    </row>
    <row r="210" spans="1:3">
      <c r="A210" s="22" t="s">
        <v>68</v>
      </c>
      <c r="B210" s="19"/>
      <c r="C210" s="19"/>
    </row>
    <row r="211" spans="1:3">
      <c r="A211" s="21" t="s">
        <v>69</v>
      </c>
      <c r="B211" s="19"/>
      <c r="C211" s="19"/>
    </row>
    <row r="212" spans="1:3">
      <c r="A212" s="21" t="s">
        <v>70</v>
      </c>
      <c r="B212" s="19"/>
      <c r="C212" s="19"/>
    </row>
    <row r="213" spans="1:3">
      <c r="A213" s="22" t="s">
        <v>71</v>
      </c>
      <c r="B213" s="19"/>
      <c r="C213" s="19"/>
    </row>
    <row r="214" spans="1:3">
      <c r="A214" s="21" t="s">
        <v>72</v>
      </c>
      <c r="B214" s="19"/>
      <c r="C214" s="19"/>
    </row>
    <row r="215" spans="1:3">
      <c r="A215" s="21" t="s">
        <v>73</v>
      </c>
      <c r="B215" s="19"/>
      <c r="C215" s="19"/>
    </row>
    <row r="216" spans="1:3">
      <c r="A216" s="22" t="s">
        <v>74</v>
      </c>
      <c r="B216" s="19"/>
      <c r="C216" s="19"/>
    </row>
    <row r="217" spans="1:3">
      <c r="A217" s="21" t="s">
        <v>75</v>
      </c>
      <c r="B217" s="19"/>
      <c r="C217" s="19"/>
    </row>
    <row r="218" spans="1:3">
      <c r="A218" s="23" t="s">
        <v>76</v>
      </c>
      <c r="B218" s="24"/>
      <c r="C218" s="24"/>
    </row>
    <row r="219" spans="1:3">
      <c r="A219" s="27"/>
      <c r="B219" s="19"/>
      <c r="C219" s="19"/>
    </row>
    <row r="220" spans="1:3" ht="15.75">
      <c r="A220" s="28" t="s">
        <v>77</v>
      </c>
      <c r="B220" s="36">
        <f>+B207</f>
        <v>1140000000</v>
      </c>
      <c r="C220" s="36">
        <f>+C207</f>
        <v>1140000000</v>
      </c>
    </row>
    <row r="221" spans="1:3">
      <c r="A221" s="6" t="s">
        <v>84</v>
      </c>
      <c r="B221" s="3"/>
      <c r="C221" s="3"/>
    </row>
    <row r="222" spans="1:3">
      <c r="A222" s="2" t="s">
        <v>85</v>
      </c>
      <c r="B222" s="3"/>
      <c r="C222" s="3"/>
    </row>
    <row r="223" spans="1:3">
      <c r="A223" s="2" t="s">
        <v>86</v>
      </c>
      <c r="B223" s="3"/>
      <c r="C223" s="3"/>
    </row>
    <row r="224" spans="1:3">
      <c r="A224" s="2" t="s">
        <v>87</v>
      </c>
      <c r="B224" s="3"/>
      <c r="C224" s="3"/>
    </row>
    <row r="225" spans="1:3">
      <c r="A225" s="5" t="s">
        <v>88</v>
      </c>
      <c r="B225" s="3"/>
      <c r="C225" s="3"/>
    </row>
    <row r="226" spans="1:3">
      <c r="A226" s="2" t="s">
        <v>90</v>
      </c>
      <c r="B226" s="3"/>
      <c r="C226" s="3"/>
    </row>
    <row r="227" spans="1:3">
      <c r="A227" s="2" t="s">
        <v>89</v>
      </c>
      <c r="B227" s="3"/>
      <c r="C227" s="3"/>
    </row>
    <row r="228" spans="1:3" ht="15.75">
      <c r="A228" s="8"/>
      <c r="B228" s="4"/>
      <c r="C228" s="4"/>
    </row>
    <row r="229" spans="1:3" ht="15.75">
      <c r="A229" s="8"/>
      <c r="B229" s="4"/>
      <c r="C229" s="4"/>
    </row>
    <row r="230" spans="1:3" ht="15.75">
      <c r="A230" s="8"/>
      <c r="B230" s="4"/>
      <c r="C230" s="4"/>
    </row>
    <row r="231" spans="1:3" ht="15.75">
      <c r="A231" s="8"/>
      <c r="B231" s="4"/>
      <c r="C231" s="4"/>
    </row>
    <row r="232" spans="1:3" ht="15.75">
      <c r="A232" s="8"/>
      <c r="B232" s="4"/>
      <c r="C232" s="4"/>
    </row>
    <row r="233" spans="1:3" ht="15.75">
      <c r="A233" s="8"/>
      <c r="B233" s="4"/>
      <c r="C233" s="4"/>
    </row>
    <row r="234" spans="1:3">
      <c r="B234" s="26"/>
    </row>
    <row r="235" spans="1:3" ht="15.75">
      <c r="A235" s="8"/>
      <c r="B235" s="128"/>
      <c r="C235" s="128"/>
    </row>
    <row r="236" spans="1:3" ht="15.75">
      <c r="A236" s="1"/>
      <c r="B236" s="1"/>
      <c r="C236" s="1"/>
    </row>
    <row r="237" spans="1:3" ht="15.75">
      <c r="A237" s="39"/>
      <c r="B237" s="1"/>
      <c r="C237" s="1"/>
    </row>
    <row r="238" spans="1:3" ht="18.75">
      <c r="A238" s="30"/>
      <c r="B238" s="129"/>
      <c r="C238" s="129"/>
    </row>
    <row r="239" spans="1:3" ht="15.75">
      <c r="A239" s="8"/>
      <c r="B239" s="128"/>
      <c r="C239" s="128"/>
    </row>
  </sheetData>
  <mergeCells count="20">
    <mergeCell ref="A5:C5"/>
    <mergeCell ref="A7:C7"/>
    <mergeCell ref="A8:C8"/>
    <mergeCell ref="A9:C9"/>
    <mergeCell ref="A10:C10"/>
    <mergeCell ref="A11:C11"/>
    <mergeCell ref="B102:C102"/>
    <mergeCell ref="B104:C104"/>
    <mergeCell ref="B105:C105"/>
    <mergeCell ref="A6:C6"/>
    <mergeCell ref="B235:C235"/>
    <mergeCell ref="B238:C238"/>
    <mergeCell ref="B239:C239"/>
    <mergeCell ref="A133:C133"/>
    <mergeCell ref="A134:C134"/>
    <mergeCell ref="A135:C135"/>
    <mergeCell ref="A136:C136"/>
    <mergeCell ref="A137:C137"/>
    <mergeCell ref="A138:C138"/>
    <mergeCell ref="A139:C139"/>
  </mergeCells>
  <pageMargins left="0.19685039370078741" right="0.27559055118110237" top="0.39370078740157483" bottom="0.43307086614173229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FINANC.</vt:lpstr>
      <vt:lpstr>EJECUCION</vt:lpstr>
      <vt:lpstr>PRES. APROBADO</vt:lpstr>
      <vt:lpstr>FINANC.!Área_de_impresión</vt:lpstr>
      <vt:lpstr>FINANC.!Títulos_a_imprimir</vt:lpstr>
      <vt:lpstr>'PRES. APROBADO'!Títulos_a_imprimir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DELL OPTIPLEX 1</cp:lastModifiedBy>
  <cp:lastPrinted>2026-06-05T19:19:02Z</cp:lastPrinted>
  <dcterms:created xsi:type="dcterms:W3CDTF">2018-08-01T15:16:23Z</dcterms:created>
  <dcterms:modified xsi:type="dcterms:W3CDTF">2026-06-05T19:35:49Z</dcterms:modified>
</cp:coreProperties>
</file>