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11190" windowHeight="2745" tabRatio="807"/>
  </bookViews>
  <sheets>
    <sheet name="FINANC." sheetId="25" r:id="rId1"/>
    <sheet name="PRES. APROBADO" sheetId="33" r:id="rId2"/>
  </sheets>
  <definedNames>
    <definedName name="_xlnm.Print_Area" localSheetId="0">FINANC.!$A$1:$G$114</definedName>
    <definedName name="_xlnm.Print_Titles" localSheetId="0">FINANC.!$14:$16</definedName>
    <definedName name="_xlnm.Print_Titles" localSheetId="1">'PRES. APROBADO'!$140:$141</definedName>
  </definedNames>
  <calcPr calcId="162913"/>
</workbook>
</file>

<file path=xl/calcChain.xml><?xml version="1.0" encoding="utf-8"?>
<calcChain xmlns="http://schemas.openxmlformats.org/spreadsheetml/2006/main">
  <c r="C194" i="33" l="1"/>
  <c r="C77" i="25" l="1"/>
  <c r="F77" i="25"/>
  <c r="G77" i="25" s="1"/>
  <c r="F59" i="25"/>
  <c r="F17" i="25"/>
  <c r="F23" i="25"/>
  <c r="F33" i="25"/>
  <c r="G81" i="25"/>
  <c r="G18" i="25"/>
  <c r="G19" i="25"/>
  <c r="G20" i="25"/>
  <c r="G21" i="25"/>
  <c r="G22" i="25"/>
  <c r="G24" i="25"/>
  <c r="G25" i="25"/>
  <c r="G26" i="25"/>
  <c r="G27" i="25"/>
  <c r="G28" i="25"/>
  <c r="G29" i="25"/>
  <c r="G30" i="25"/>
  <c r="G31" i="25"/>
  <c r="G32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8" i="25"/>
  <c r="G79" i="25"/>
  <c r="G80" i="25"/>
  <c r="G83" i="25"/>
  <c r="G84" i="25"/>
  <c r="G85" i="25"/>
  <c r="G86" i="25"/>
  <c r="G87" i="25"/>
  <c r="G88" i="25"/>
  <c r="G89" i="25"/>
  <c r="G90" i="25"/>
  <c r="G91" i="25"/>
  <c r="G59" i="25" l="1"/>
  <c r="G23" i="25"/>
  <c r="G33" i="25"/>
  <c r="G17" i="25"/>
  <c r="F82" i="25"/>
  <c r="F93" i="25" s="1"/>
  <c r="E33" i="25" l="1"/>
  <c r="E23" i="25"/>
  <c r="E17" i="25"/>
  <c r="E82" i="25" l="1"/>
  <c r="C69" i="25"/>
  <c r="C63" i="25"/>
  <c r="C62" i="25"/>
  <c r="C64" i="25"/>
  <c r="B59" i="25"/>
  <c r="B70" i="25"/>
  <c r="B34" i="25"/>
  <c r="B32" i="25"/>
  <c r="B23" i="25" s="1"/>
  <c r="B60" i="25"/>
  <c r="B42" i="25"/>
  <c r="B22" i="25"/>
  <c r="B18" i="25"/>
  <c r="C65" i="25"/>
  <c r="C66" i="25"/>
  <c r="C67" i="25"/>
  <c r="C68" i="25"/>
  <c r="C61" i="25"/>
  <c r="C60" i="25"/>
  <c r="C43" i="25"/>
  <c r="C39" i="25"/>
  <c r="C40" i="25"/>
  <c r="C41" i="25"/>
  <c r="C42" i="25"/>
  <c r="C38" i="25"/>
  <c r="C37" i="25"/>
  <c r="C36" i="25"/>
  <c r="C35" i="25"/>
  <c r="C34" i="25"/>
  <c r="C32" i="25"/>
  <c r="C31" i="25"/>
  <c r="C30" i="25"/>
  <c r="C27" i="25"/>
  <c r="C28" i="25"/>
  <c r="C29" i="25"/>
  <c r="C26" i="25"/>
  <c r="C25" i="25"/>
  <c r="C24" i="25"/>
  <c r="C22" i="25"/>
  <c r="C21" i="25"/>
  <c r="C19" i="25"/>
  <c r="C18" i="25"/>
  <c r="C20" i="25"/>
  <c r="C45" i="25"/>
  <c r="C46" i="25"/>
  <c r="C47" i="25"/>
  <c r="C48" i="25"/>
  <c r="C49" i="25"/>
  <c r="C50" i="25"/>
  <c r="C52" i="25"/>
  <c r="C53" i="25"/>
  <c r="C54" i="25"/>
  <c r="C55" i="25"/>
  <c r="C56" i="25"/>
  <c r="C57" i="25"/>
  <c r="B71" i="25"/>
  <c r="B72" i="25"/>
  <c r="B73" i="25"/>
  <c r="B74" i="25"/>
  <c r="B75" i="25"/>
  <c r="B76" i="25"/>
  <c r="B77" i="25"/>
  <c r="B78" i="25"/>
  <c r="B79" i="25"/>
  <c r="E93" i="25" l="1"/>
  <c r="G82" i="25"/>
  <c r="C33" i="25"/>
  <c r="B33" i="25"/>
  <c r="C23" i="25"/>
  <c r="B69" i="25"/>
  <c r="B17" i="25"/>
  <c r="C59" i="25"/>
  <c r="C17" i="25"/>
  <c r="C148" i="33"/>
  <c r="C158" i="33"/>
  <c r="C184" i="33"/>
  <c r="B184" i="33"/>
  <c r="B194" i="33"/>
  <c r="C82" i="25" l="1"/>
  <c r="C93" i="25" s="1"/>
  <c r="B82" i="25"/>
  <c r="B93" i="25" s="1"/>
  <c r="C207" i="33"/>
  <c r="C220" i="33" s="1"/>
  <c r="C30" i="33"/>
  <c r="C56" i="33"/>
  <c r="B56" i="33"/>
  <c r="C20" i="33"/>
  <c r="C14" i="33"/>
  <c r="B14" i="33"/>
  <c r="C78" i="33" l="1"/>
  <c r="C91" i="33" s="1"/>
  <c r="B148" i="33" l="1"/>
  <c r="B158" i="33"/>
  <c r="B142" i="33"/>
  <c r="B20" i="33"/>
  <c r="B30" i="33"/>
  <c r="B207" i="33" l="1"/>
  <c r="B220" i="33" s="1"/>
  <c r="B78" i="33"/>
  <c r="B91" i="33" s="1"/>
  <c r="D23" i="25" l="1"/>
  <c r="D33" i="25"/>
  <c r="D17" i="25" l="1"/>
  <c r="D93" i="25" l="1"/>
  <c r="G93" i="25"/>
</calcChain>
</file>

<file path=xl/sharedStrings.xml><?xml version="1.0" encoding="utf-8"?>
<sst xmlns="http://schemas.openxmlformats.org/spreadsheetml/2006/main" count="299" uniqueCount="119">
  <si>
    <t>Presidencia de la República Dominicana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</si>
  <si>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</si>
  <si>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</si>
  <si>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</si>
  <si>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</si>
  <si>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</si>
  <si>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</si>
  <si>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</si>
  <si>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</si>
  <si>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</si>
  <si>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</si>
  <si>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</si>
  <si>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</si>
  <si>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</si>
  <si>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</si>
  <si>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</si>
  <si>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</si>
  <si>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</si>
  <si>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</si>
  <si>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</si>
  <si>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</si>
  <si>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</si>
  <si>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</si>
  <si>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</si>
  <si>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</si>
  <si>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</si>
  <si>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</si>
  <si>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</si>
  <si>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</si>
  <si>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</si>
  <si>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</si>
  <si>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</si>
  <si>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</si>
  <si>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</si>
  <si>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</si>
  <si>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</si>
  <si>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</si>
  <si>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</si>
  <si>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</si>
  <si>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</si>
  <si>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</si>
  <si>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</si>
  <si>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</si>
  <si>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</si>
  <si>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</si>
  <si>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</si>
  <si>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</si>
  <si>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</si>
  <si>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</si>
  <si>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</si>
  <si>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</si>
  <si>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</si>
  <si>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</si>
  <si>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</si>
  <si>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</si>
  <si>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</si>
  <si>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</si>
  <si>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</si>
  <si>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</si>
  <si>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</si>
  <si>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</si>
  <si>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</si>
  <si>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</si>
  <si>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</si>
  <si>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</si>
  <si>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</si>
  <si>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</si>
  <si>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</si>
  <si>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</si>
  <si>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</si>
  <si>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</si>
  <si>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</si>
  <si>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</si>
  <si>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</si>
  <si>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</si>
  <si>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</si>
  <si>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</si>
  <si>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</si>
  <si>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</si>
  <si>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Total </t>
  </si>
  <si>
    <t>Ing. Jose Manuel Peguero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</si>
  <si>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</si>
  <si>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</si>
  <si>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</si>
  <si>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</si>
  <si>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</si>
  <si>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</si>
  <si>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</si>
  <si>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</si>
  <si>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</si>
  <si>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</si>
  <si>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</si>
  <si>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</si>
  <si>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</si>
  <si>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 xml:space="preserve">   Encargada Depto.  de Presupuesto</t>
  </si>
  <si>
    <t>2.6.2 - MOBILIARIO Y EQUIPO  DE AUDIO,AUDIOVISUAL, RECREATIVO Y EDUCACIONAL</t>
  </si>
  <si>
    <t>FONDO 100/2160</t>
  </si>
  <si>
    <t>Presidencia de la Republica Dominicana</t>
  </si>
  <si>
    <t xml:space="preserve">Presupuesto de Gastos y Aplicaciones Financieras </t>
  </si>
  <si>
    <t>Fondo 0100</t>
  </si>
  <si>
    <t>2.1.2 - SOBRE SUELDOS</t>
  </si>
  <si>
    <t>2.6.2 - MOBILIARIO Y EQUIPO DE AUDIO, AUDIVISUAL, RECREATIVO Y EDUCACIONAL</t>
  </si>
  <si>
    <t xml:space="preserve">               Preparado  Por:</t>
  </si>
  <si>
    <t>Autorizador  Por:</t>
  </si>
  <si>
    <t>En RD$ 9,057,468,558.00</t>
  </si>
  <si>
    <t>AÑO 2026</t>
  </si>
  <si>
    <t>DIRECCION DE ASISTENCIA SOCIAL Y ALIMENTACION COMUNITARIA (DASAC)</t>
  </si>
  <si>
    <t>DIRECCION DE ASISTENCIA SOCIAL Y ALIMENTACION  COMUNITARIA (DASAC)</t>
  </si>
  <si>
    <t>Fondo 2160</t>
  </si>
  <si>
    <t>En RD$ 1,140,000,000.00</t>
  </si>
  <si>
    <t xml:space="preserve">     Licda. Divina De Los Santos C.</t>
  </si>
  <si>
    <t>Febrero</t>
  </si>
  <si>
    <t>Marzo</t>
  </si>
  <si>
    <t>2.9.5 GASTOS DE INTERESES, RECARGOS MULTAS Y SANCIONES DE IMPUESTOS Y CONTRIBUCION</t>
  </si>
  <si>
    <t>Director Financiero</t>
  </si>
  <si>
    <r>
      <rPr>
        <b/>
        <sz val="11"/>
        <color theme="1"/>
        <rFont val="Century Schoolbook"/>
        <family val="1"/>
      </rPr>
      <t>Presupuesto aprobado</t>
    </r>
    <r>
      <rPr>
        <sz val="11"/>
        <color theme="1"/>
        <rFont val="Century Schoolbook"/>
        <family val="1"/>
      </rPr>
      <t>: Se refiere al prepuesto aprobado en Ley de Prespuesto General del Estado</t>
    </r>
  </si>
  <si>
    <r>
      <rPr>
        <b/>
        <sz val="11"/>
        <color theme="1"/>
        <rFont val="Century Schoolbook"/>
        <family val="1"/>
      </rPr>
      <t>Presupuesto modificado</t>
    </r>
    <r>
      <rPr>
        <sz val="11"/>
        <color theme="1"/>
        <rFont val="Century Schoolbook"/>
        <family val="1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</si>
  <si>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Century Schoolbook"/>
        <family val="1"/>
      </rPr>
      <t>Son los recursos financieros que surge con la obligacion de pago por la recepción de conformidad</t>
    </r>
  </si>
  <si>
    <t>2.9.5 - Gastos de recargos, multas y sanciones de las contribuciones 
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</si>
</sst>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rgb="FF333333"/>
      <name val="Times New Roman"/>
      <family val="1"/>
    </font>
    <font>
      <sz val="11"/>
      <color theme="1"/>
      <name val="Century Schoolbook"/>
      <family val="1"/>
    </font>
    <font>
      <sz val="12"/>
      <color theme="1"/>
      <name val="Century Schoolbook"/>
      <family val="1"/>
    </font>
    <font>
      <b/>
      <sz val="12"/>
      <color theme="1"/>
      <name val="Century Schoolbook"/>
      <family val="1"/>
    </font>
    <font>
      <b/>
      <i/>
      <sz val="12"/>
      <color rgb="FF333333"/>
      <name val="Century Schoolbook"/>
      <family val="1"/>
    </font>
    <font>
      <b/>
      <sz val="11"/>
      <color theme="1"/>
      <name val="Century Schoolbook"/>
      <family val="1"/>
    </font>
    <font>
      <b/>
      <sz val="14"/>
      <color theme="1"/>
      <name val="Century Schoolbook"/>
      <family val="1"/>
    </font>
    <font>
      <sz val="14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/>
      <diagonal/>
    </border>
    <border>
      <left style="thin">
        <color theme="4" tint="0.79998168889431442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0" fillId="0" borderId="0" xfId="0"/>
    <xf numFmtId="0" fontId="0" fillId="2" borderId="0" xfId="0" applyFill="1"/>
    <xf numFmtId="0" fontId="5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164" fontId="2" fillId="6" borderId="0" xfId="1" applyFont="1" applyFill="1" applyBorder="1" applyAlignment="1">
      <alignment horizontal="left" vertical="center" wrapText="1"/>
    </xf>
    <xf numFmtId="164" fontId="2" fillId="6" borderId="7" xfId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2" fillId="0" borderId="9" xfId="1" applyFont="1" applyBorder="1" applyAlignment="1">
      <alignment vertical="center" wrapText="1"/>
    </xf>
    <xf numFmtId="164" fontId="2" fillId="0" borderId="9" xfId="1" applyFont="1" applyBorder="1"/>
    <xf numFmtId="0" fontId="0" fillId="2" borderId="0" xfId="0" applyFill="1" applyBorder="1" applyAlignment="1">
      <alignment horizontal="left" vertical="center" wrapText="1" indent="2"/>
    </xf>
    <xf numFmtId="164" fontId="0" fillId="2" borderId="1" xfId="0" applyNumberForma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164" fontId="0" fillId="8" borderId="1" xfId="0" applyNumberForma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1" applyFont="1"/>
    <xf numFmtId="0" fontId="0" fillId="0" borderId="0" xfId="0" applyBorder="1"/>
    <xf numFmtId="0" fontId="4" fillId="3" borderId="0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2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4" fontId="0" fillId="0" borderId="1" xfId="0" applyNumberFormat="1" applyBorder="1"/>
    <xf numFmtId="4" fontId="4" fillId="0" borderId="1" xfId="0" applyNumberFormat="1" applyFont="1" applyBorder="1"/>
    <xf numFmtId="164" fontId="4" fillId="0" borderId="9" xfId="1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0" fillId="2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right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left" vertical="center" wrapText="1"/>
    </xf>
    <xf numFmtId="165" fontId="10" fillId="4" borderId="2" xfId="0" applyNumberFormat="1" applyFont="1" applyFill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6" fontId="13" fillId="2" borderId="1" xfId="0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165" fontId="10" fillId="0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" fontId="8" fillId="0" borderId="0" xfId="0" applyNumberFormat="1" applyFont="1"/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164" fontId="9" fillId="0" borderId="0" xfId="1" applyFont="1" applyAlignment="1">
      <alignment vertical="center"/>
    </xf>
    <xf numFmtId="166" fontId="9" fillId="0" borderId="0" xfId="0" applyNumberFormat="1" applyFont="1"/>
    <xf numFmtId="166" fontId="9" fillId="0" borderId="0" xfId="0" applyNumberFormat="1" applyFont="1" applyAlignment="1">
      <alignment vertical="center"/>
    </xf>
    <xf numFmtId="0" fontId="12" fillId="0" borderId="0" xfId="0" applyFont="1"/>
    <xf numFmtId="0" fontId="8" fillId="2" borderId="0" xfId="0" applyFont="1" applyFill="1"/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6" fontId="13" fillId="0" borderId="1" xfId="0" applyNumberFormat="1" applyFont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/>
    </xf>
    <xf numFmtId="166" fontId="14" fillId="2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/>
    <xf numFmtId="164" fontId="14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165" fontId="13" fillId="4" borderId="1" xfId="0" applyNumberFormat="1" applyFont="1" applyFill="1" applyBorder="1" applyAlignment="1">
      <alignment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166" fontId="13" fillId="5" borderId="1" xfId="0" applyNumberFormat="1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wrapText="1"/>
    </xf>
    <xf numFmtId="164" fontId="2" fillId="0" borderId="0" xfId="1" applyFont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789781</xdr:colOff>
      <xdr:row>0</xdr:row>
      <xdr:rowOff>0</xdr:rowOff>
    </xdr:from>
    <xdr:to>
      <xdr:col>3</xdr:col>
      <xdr:colOff>1146808</xdr:colOff>
      <xdr:row>7</xdr:row>
      <xdr:rowOff>158750</xdr:rowOff>
    </xdr:to>
    <xdr:pic>
      <xdr:nvPicPr>
        <xdr:cNvPr id="4" name="Imagen 3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4625" y="0"/>
          <a:ext cx="2202496" cy="1575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1</xdr:row>
      <xdr:rowOff>114301</xdr:rowOff>
    </xdr:from>
    <xdr:to>
      <xdr:col>0</xdr:col>
      <xdr:colOff>1933575</xdr:colOff>
      <xdr:row>4</xdr:row>
      <xdr:rowOff>19051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304801"/>
          <a:ext cx="771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0</xdr:row>
      <xdr:rowOff>0</xdr:rowOff>
    </xdr:from>
    <xdr:to>
      <xdr:col>2</xdr:col>
      <xdr:colOff>752475</xdr:colOff>
      <xdr:row>5</xdr:row>
      <xdr:rowOff>123825</xdr:rowOff>
    </xdr:to>
    <xdr:pic>
      <xdr:nvPicPr>
        <xdr:cNvPr id="6" name="Imagen 5" descr="Logotipo&#10;&#10;El contenido generado por IA puede ser incorrecto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0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752475</xdr:colOff>
      <xdr:row>126</xdr:row>
      <xdr:rowOff>171450</xdr:rowOff>
    </xdr:from>
    <xdr:to>
      <xdr:col>2</xdr:col>
      <xdr:colOff>1238250</xdr:colOff>
      <xdr:row>132</xdr:row>
      <xdr:rowOff>104775</xdr:rowOff>
    </xdr:to>
    <xdr:pic>
      <xdr:nvPicPr>
        <xdr:cNvPr id="9" name="Imagen 8" descr="Logotipo&#10;&#10;El contenido generado por IA puede ser incorrecto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7422475"/>
          <a:ext cx="17526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1076325</xdr:colOff>
      <xdr:row>128</xdr:row>
      <xdr:rowOff>104775</xdr:rowOff>
    </xdr:from>
    <xdr:to>
      <xdr:col>0</xdr:col>
      <xdr:colOff>1847850</xdr:colOff>
      <xdr:row>131</xdr:row>
      <xdr:rowOff>9525</xdr:rowOff>
    </xdr:to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27927300"/>
          <a:ext cx="771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13" zoomScale="80" zoomScaleNormal="80" workbookViewId="0">
      <selection activeCell="C26" sqref="C26"/>
    </sheetView>
  </sheetViews>
  <sheetFormatPr baseColWidth="10" defaultColWidth="12.42578125" defaultRowHeight="15.75" x14ac:dyDescent="0.25"/>
  <cols>
    <col min="1" max="1" width="39.42578125" style="41" customWidth="1"/>
    <col min="2" max="2" width="27.42578125" style="72" customWidth="1"/>
    <col min="3" max="3" width="27.7109375" style="72" customWidth="1"/>
    <col min="4" max="4" width="22" style="41" customWidth="1"/>
    <col min="5" max="5" width="23.28515625" style="41" customWidth="1"/>
    <col min="6" max="6" width="24.85546875" style="41" customWidth="1"/>
    <col min="7" max="7" width="27.28515625" style="41" customWidth="1"/>
    <col min="8" max="8" width="12.42578125" style="41"/>
    <col min="9" max="9" width="15.140625" style="41" customWidth="1"/>
    <col min="10" max="16384" width="12.42578125" style="41"/>
  </cols>
  <sheetData>
    <row r="1" spans="1:7" x14ac:dyDescent="0.25">
      <c r="A1" s="90"/>
      <c r="B1" s="90"/>
      <c r="C1" s="90"/>
      <c r="D1" s="90"/>
      <c r="E1" s="40"/>
      <c r="F1" s="40"/>
    </row>
    <row r="2" spans="1:7" x14ac:dyDescent="0.25">
      <c r="A2" s="90"/>
      <c r="B2" s="90"/>
      <c r="C2" s="90"/>
      <c r="D2" s="90"/>
      <c r="E2" s="40"/>
      <c r="F2" s="40"/>
    </row>
    <row r="3" spans="1:7" x14ac:dyDescent="0.25">
      <c r="A3" s="90"/>
      <c r="B3" s="90"/>
      <c r="C3" s="90"/>
      <c r="D3" s="90"/>
      <c r="E3" s="40"/>
      <c r="F3" s="40"/>
    </row>
    <row r="4" spans="1:7" x14ac:dyDescent="0.25">
      <c r="A4" s="90"/>
      <c r="B4" s="90"/>
      <c r="C4" s="90"/>
      <c r="D4" s="90"/>
      <c r="E4" s="40"/>
      <c r="F4" s="40"/>
    </row>
    <row r="5" spans="1:7" x14ac:dyDescent="0.25">
      <c r="A5" s="40"/>
      <c r="B5" s="40"/>
      <c r="C5" s="40"/>
      <c r="D5" s="40"/>
      <c r="E5" s="40"/>
      <c r="F5" s="40"/>
    </row>
    <row r="6" spans="1:7" x14ac:dyDescent="0.25">
      <c r="A6" s="40"/>
      <c r="B6" s="40"/>
      <c r="C6" s="40"/>
      <c r="D6" s="40"/>
      <c r="E6" s="40"/>
      <c r="F6" s="40"/>
    </row>
    <row r="7" spans="1:7" x14ac:dyDescent="0.25">
      <c r="A7" s="89" t="s">
        <v>0</v>
      </c>
      <c r="B7" s="89"/>
      <c r="C7" s="89"/>
      <c r="D7" s="89"/>
      <c r="E7" s="89"/>
      <c r="F7" s="89"/>
      <c r="G7" s="89"/>
    </row>
    <row r="8" spans="1:7" x14ac:dyDescent="0.25">
      <c r="A8" s="92" t="s">
        <v>106</v>
      </c>
      <c r="B8" s="92"/>
      <c r="C8" s="92"/>
      <c r="D8" s="92"/>
      <c r="E8" s="92"/>
      <c r="F8" s="92"/>
      <c r="G8" s="92"/>
    </row>
    <row r="9" spans="1:7" x14ac:dyDescent="0.25">
      <c r="A9" s="91" t="s">
        <v>81</v>
      </c>
      <c r="B9" s="91"/>
      <c r="C9" s="91"/>
      <c r="D9" s="91"/>
      <c r="E9" s="91"/>
      <c r="F9" s="91"/>
      <c r="G9" s="91"/>
    </row>
    <row r="10" spans="1:7" x14ac:dyDescent="0.25">
      <c r="A10" s="91" t="s">
        <v>82</v>
      </c>
      <c r="B10" s="91"/>
      <c r="C10" s="91"/>
      <c r="D10" s="91"/>
      <c r="E10" s="91"/>
      <c r="F10" s="91"/>
      <c r="G10" s="91"/>
    </row>
    <row r="11" spans="1:7" x14ac:dyDescent="0.25">
      <c r="A11" s="89" t="s">
        <v>83</v>
      </c>
      <c r="B11" s="89"/>
      <c r="C11" s="89"/>
      <c r="D11" s="89"/>
      <c r="E11" s="89"/>
      <c r="F11" s="89"/>
      <c r="G11" s="89"/>
    </row>
    <row r="12" spans="1:7" s="42" customFormat="1" x14ac:dyDescent="0.25">
      <c r="A12" s="89">
        <v>2026</v>
      </c>
      <c r="B12" s="89"/>
      <c r="C12" s="89"/>
      <c r="D12" s="89"/>
      <c r="E12" s="89"/>
      <c r="F12" s="89"/>
      <c r="G12" s="89"/>
    </row>
    <row r="13" spans="1:7" s="42" customFormat="1" ht="21" customHeight="1" x14ac:dyDescent="0.25">
      <c r="A13" s="43"/>
      <c r="B13" s="43"/>
      <c r="C13" s="43"/>
      <c r="D13" s="43"/>
      <c r="E13" s="43"/>
      <c r="F13" s="43"/>
    </row>
    <row r="14" spans="1:7" s="42" customFormat="1" ht="17.25" customHeight="1" x14ac:dyDescent="0.25">
      <c r="A14" s="41"/>
      <c r="B14" s="44"/>
      <c r="C14" s="44"/>
      <c r="D14" s="96" t="s">
        <v>91</v>
      </c>
      <c r="E14" s="96"/>
      <c r="F14" s="96"/>
      <c r="G14" s="96"/>
    </row>
    <row r="15" spans="1:7" s="42" customFormat="1" ht="36" customHeight="1" x14ac:dyDescent="0.25">
      <c r="A15" s="45" t="s">
        <v>1</v>
      </c>
      <c r="B15" s="46" t="s">
        <v>92</v>
      </c>
      <c r="C15" s="46" t="s">
        <v>93</v>
      </c>
      <c r="D15" s="46" t="s">
        <v>78</v>
      </c>
      <c r="E15" s="46" t="s">
        <v>111</v>
      </c>
      <c r="F15" s="46" t="s">
        <v>112</v>
      </c>
      <c r="G15" s="46" t="s">
        <v>79</v>
      </c>
    </row>
    <row r="16" spans="1:7" s="42" customFormat="1" x14ac:dyDescent="0.25">
      <c r="A16" s="47" t="s">
        <v>2</v>
      </c>
      <c r="B16" s="48" t="s">
        <v>96</v>
      </c>
      <c r="C16" s="48" t="s">
        <v>96</v>
      </c>
      <c r="D16" s="49"/>
      <c r="E16" s="49"/>
      <c r="F16" s="49"/>
      <c r="G16" s="49"/>
    </row>
    <row r="17" spans="1:7" s="42" customFormat="1" ht="30" x14ac:dyDescent="0.25">
      <c r="A17" s="50" t="s">
        <v>3</v>
      </c>
      <c r="B17" s="51">
        <f>+B18+B22</f>
        <v>1319272633</v>
      </c>
      <c r="C17" s="54">
        <f>+C18+C19+C20+C21+C22</f>
        <v>1319272633</v>
      </c>
      <c r="D17" s="74">
        <f t="shared" ref="D17:E17" si="0">+D18+D19+D22</f>
        <v>0</v>
      </c>
      <c r="E17" s="74">
        <f t="shared" si="0"/>
        <v>164787648.34999999</v>
      </c>
      <c r="F17" s="74">
        <f>SUM(F18:F22)</f>
        <v>81860462.769999996</v>
      </c>
      <c r="G17" s="74">
        <f>SUM(G18:G22)</f>
        <v>246648111.12</v>
      </c>
    </row>
    <row r="18" spans="1:7" ht="27.75" customHeight="1" x14ac:dyDescent="0.25">
      <c r="A18" s="52" t="s">
        <v>4</v>
      </c>
      <c r="B18" s="75">
        <f>+'PRES. APROBADO'!B15</f>
        <v>1190113921</v>
      </c>
      <c r="C18" s="76">
        <f>+'PRES. APROBADO'!C15</f>
        <v>933152503</v>
      </c>
      <c r="D18" s="77">
        <v>0</v>
      </c>
      <c r="E18" s="78">
        <v>136218026.97</v>
      </c>
      <c r="F18" s="78">
        <v>67610855.099999994</v>
      </c>
      <c r="G18" s="74">
        <f t="shared" ref="G18:G82" si="1">+D18+E18+F18</f>
        <v>203828882.06999999</v>
      </c>
    </row>
    <row r="19" spans="1:7" s="42" customFormat="1" ht="27" customHeight="1" x14ac:dyDescent="0.25">
      <c r="A19" s="52" t="s">
        <v>5</v>
      </c>
      <c r="B19" s="76">
        <v>0</v>
      </c>
      <c r="C19" s="76">
        <f>+'PRES. APROBADO'!C16</f>
        <v>189849382</v>
      </c>
      <c r="D19" s="77">
        <v>0</v>
      </c>
      <c r="E19" s="78">
        <v>8470744.5600000005</v>
      </c>
      <c r="F19" s="78">
        <v>4291547</v>
      </c>
      <c r="G19" s="74">
        <f t="shared" si="1"/>
        <v>12762291.560000001</v>
      </c>
    </row>
    <row r="20" spans="1:7" s="42" customFormat="1" ht="31.5" x14ac:dyDescent="0.25">
      <c r="A20" s="53" t="s">
        <v>6</v>
      </c>
      <c r="B20" s="76">
        <v>0</v>
      </c>
      <c r="C20" s="76">
        <f>+'PRES. APROBADO'!B18+'PRES. APROBADO'!B146</f>
        <v>0</v>
      </c>
      <c r="D20" s="77">
        <v>0</v>
      </c>
      <c r="E20" s="77">
        <v>0</v>
      </c>
      <c r="F20" s="77">
        <v>0</v>
      </c>
      <c r="G20" s="74">
        <f t="shared" si="1"/>
        <v>0</v>
      </c>
    </row>
    <row r="21" spans="1:7" ht="31.5" x14ac:dyDescent="0.25">
      <c r="A21" s="53" t="s">
        <v>7</v>
      </c>
      <c r="B21" s="76">
        <v>0</v>
      </c>
      <c r="C21" s="76">
        <f>+'PRES. APROBADO'!C18</f>
        <v>68960623</v>
      </c>
      <c r="D21" s="77">
        <v>0</v>
      </c>
      <c r="E21" s="77">
        <v>0</v>
      </c>
      <c r="F21" s="77">
        <v>0</v>
      </c>
      <c r="G21" s="74">
        <f t="shared" si="1"/>
        <v>0</v>
      </c>
    </row>
    <row r="22" spans="1:7" ht="31.5" x14ac:dyDescent="0.25">
      <c r="A22" s="52" t="s">
        <v>8</v>
      </c>
      <c r="B22" s="79">
        <f>+'PRES. APROBADO'!B19</f>
        <v>129158712</v>
      </c>
      <c r="C22" s="76">
        <f>+'PRES. APROBADO'!C19</f>
        <v>127310125</v>
      </c>
      <c r="D22" s="77">
        <v>0</v>
      </c>
      <c r="E22" s="78">
        <v>20098876.82</v>
      </c>
      <c r="F22" s="78">
        <v>9958060.6699999999</v>
      </c>
      <c r="G22" s="74">
        <f t="shared" si="1"/>
        <v>30056937.490000002</v>
      </c>
    </row>
    <row r="23" spans="1:7" s="42" customFormat="1" ht="27" customHeight="1" x14ac:dyDescent="0.25">
      <c r="A23" s="50" t="s">
        <v>9</v>
      </c>
      <c r="B23" s="51">
        <f>+B24+B32</f>
        <v>397245641</v>
      </c>
      <c r="C23" s="54">
        <f>+C24+C25+C26+C27+C28+C29+C30+C31+C32</f>
        <v>312027594</v>
      </c>
      <c r="D23" s="55">
        <f>+D24+D26+D28+D30</f>
        <v>0</v>
      </c>
      <c r="E23" s="55">
        <f>+E24+E26+E28+E30</f>
        <v>0</v>
      </c>
      <c r="F23" s="55">
        <f>SUM(F24:F32)</f>
        <v>31479142.710000001</v>
      </c>
      <c r="G23" s="55">
        <f>SUM(G24:G32)</f>
        <v>31479142.710000001</v>
      </c>
    </row>
    <row r="24" spans="1:7" s="42" customFormat="1" ht="32.25" customHeight="1" x14ac:dyDescent="0.25">
      <c r="A24" s="52" t="s">
        <v>10</v>
      </c>
      <c r="B24" s="76">
        <v>0</v>
      </c>
      <c r="C24" s="76">
        <f>+'PRES. APROBADO'!C21</f>
        <v>69660000</v>
      </c>
      <c r="D24" s="77">
        <v>0</v>
      </c>
      <c r="E24" s="77">
        <v>0</v>
      </c>
      <c r="F24" s="78">
        <v>9692638.6999999993</v>
      </c>
      <c r="G24" s="74">
        <f t="shared" si="1"/>
        <v>9692638.6999999993</v>
      </c>
    </row>
    <row r="25" spans="1:7" s="42" customFormat="1" ht="32.25" customHeight="1" x14ac:dyDescent="0.25">
      <c r="A25" s="52" t="s">
        <v>11</v>
      </c>
      <c r="B25" s="76">
        <v>0</v>
      </c>
      <c r="C25" s="76">
        <f>+'PRES. APROBADO'!C22</f>
        <v>7400000</v>
      </c>
      <c r="D25" s="77">
        <v>0</v>
      </c>
      <c r="E25" s="77">
        <v>0</v>
      </c>
      <c r="F25" s="78">
        <v>22766.38</v>
      </c>
      <c r="G25" s="74">
        <f t="shared" si="1"/>
        <v>22766.38</v>
      </c>
    </row>
    <row r="26" spans="1:7" s="42" customFormat="1" ht="32.25" customHeight="1" x14ac:dyDescent="0.25">
      <c r="A26" s="52" t="s">
        <v>12</v>
      </c>
      <c r="B26" s="76">
        <v>0</v>
      </c>
      <c r="C26" s="76">
        <f>+'PRES. APROBADO'!C23+'PRES. APROBADO'!C151</f>
        <v>59300000</v>
      </c>
      <c r="D26" s="77">
        <v>0</v>
      </c>
      <c r="E26" s="77">
        <v>0</v>
      </c>
      <c r="F26" s="78">
        <v>3733179.75</v>
      </c>
      <c r="G26" s="74">
        <f t="shared" si="1"/>
        <v>3733179.75</v>
      </c>
    </row>
    <row r="27" spans="1:7" s="42" customFormat="1" ht="32.25" customHeight="1" x14ac:dyDescent="0.25">
      <c r="A27" s="52" t="s">
        <v>13</v>
      </c>
      <c r="B27" s="76">
        <v>0</v>
      </c>
      <c r="C27" s="76">
        <f>+'PRES. APROBADO'!C24+'PRES. APROBADO'!C152</f>
        <v>3000000</v>
      </c>
      <c r="D27" s="77">
        <v>0</v>
      </c>
      <c r="E27" s="77">
        <v>0</v>
      </c>
      <c r="F27" s="78">
        <v>1000000</v>
      </c>
      <c r="G27" s="74">
        <f t="shared" si="1"/>
        <v>1000000</v>
      </c>
    </row>
    <row r="28" spans="1:7" s="42" customFormat="1" ht="32.25" customHeight="1" x14ac:dyDescent="0.25">
      <c r="A28" s="52" t="s">
        <v>14</v>
      </c>
      <c r="B28" s="76">
        <v>0</v>
      </c>
      <c r="C28" s="76">
        <f>+'PRES. APROBADO'!C25+'PRES. APROBADO'!C153</f>
        <v>43529000</v>
      </c>
      <c r="D28" s="77">
        <v>0</v>
      </c>
      <c r="E28" s="77">
        <v>0</v>
      </c>
      <c r="F28" s="78">
        <v>2202000</v>
      </c>
      <c r="G28" s="74">
        <f t="shared" si="1"/>
        <v>2202000</v>
      </c>
    </row>
    <row r="29" spans="1:7" ht="32.25" customHeight="1" x14ac:dyDescent="0.25">
      <c r="A29" s="53" t="s">
        <v>15</v>
      </c>
      <c r="B29" s="76">
        <v>0</v>
      </c>
      <c r="C29" s="76">
        <f>+'PRES. APROBADO'!C26+'PRES. APROBADO'!C154</f>
        <v>22800000</v>
      </c>
      <c r="D29" s="77">
        <v>0</v>
      </c>
      <c r="E29" s="77">
        <v>0</v>
      </c>
      <c r="F29" s="78">
        <v>14197057.880000001</v>
      </c>
      <c r="G29" s="74">
        <f t="shared" si="1"/>
        <v>14197057.880000001</v>
      </c>
    </row>
    <row r="30" spans="1:7" ht="78.75" x14ac:dyDescent="0.25">
      <c r="A30" s="52" t="s">
        <v>16</v>
      </c>
      <c r="B30" s="76">
        <v>0</v>
      </c>
      <c r="C30" s="76">
        <f>+'PRES. APROBADO'!C155+'PRES. APROBADO'!C27</f>
        <v>35449400</v>
      </c>
      <c r="D30" s="77">
        <v>0</v>
      </c>
      <c r="E30" s="77">
        <v>0</v>
      </c>
      <c r="F30" s="78">
        <v>12000</v>
      </c>
      <c r="G30" s="74">
        <f t="shared" si="1"/>
        <v>12000</v>
      </c>
    </row>
    <row r="31" spans="1:7" ht="47.25" x14ac:dyDescent="0.25">
      <c r="A31" s="52" t="s">
        <v>17</v>
      </c>
      <c r="B31" s="76">
        <v>0</v>
      </c>
      <c r="C31" s="76">
        <f>+'PRES. APROBADO'!C28</f>
        <v>24150000</v>
      </c>
      <c r="D31" s="77">
        <v>0</v>
      </c>
      <c r="E31" s="77">
        <v>0</v>
      </c>
      <c r="F31" s="78">
        <v>619500</v>
      </c>
      <c r="G31" s="74">
        <f t="shared" si="1"/>
        <v>619500</v>
      </c>
    </row>
    <row r="32" spans="1:7" ht="47.25" x14ac:dyDescent="0.25">
      <c r="A32" s="53" t="s">
        <v>18</v>
      </c>
      <c r="B32" s="75">
        <f>+'PRES. APROBADO'!B29+'PRES. APROBADO'!B157</f>
        <v>397245641</v>
      </c>
      <c r="C32" s="76">
        <f>+'PRES. APROBADO'!C29+'PRES. APROBADO'!C157</f>
        <v>46739194</v>
      </c>
      <c r="D32" s="77">
        <v>0</v>
      </c>
      <c r="E32" s="77">
        <v>0</v>
      </c>
      <c r="F32" s="77"/>
      <c r="G32" s="74">
        <f t="shared" si="1"/>
        <v>0</v>
      </c>
    </row>
    <row r="33" spans="1:7" ht="33.75" customHeight="1" x14ac:dyDescent="0.25">
      <c r="A33" s="50" t="s">
        <v>19</v>
      </c>
      <c r="B33" s="51">
        <f>+B34+B42</f>
        <v>7689923486</v>
      </c>
      <c r="C33" s="51">
        <f>+C34+C35+C36+C37+C38+C39+C40+C41+C42</f>
        <v>7133923271.21</v>
      </c>
      <c r="D33" s="51">
        <f>+D34+D39+D40</f>
        <v>0</v>
      </c>
      <c r="E33" s="51">
        <f>+E34+E39+E40</f>
        <v>0</v>
      </c>
      <c r="F33" s="51">
        <f>SUM(F34:F42)</f>
        <v>335696009.37999994</v>
      </c>
      <c r="G33" s="51">
        <f>SUM(G34:G42)</f>
        <v>335696009.37999994</v>
      </c>
    </row>
    <row r="34" spans="1:7" ht="47.25" x14ac:dyDescent="0.25">
      <c r="A34" s="52" t="s">
        <v>20</v>
      </c>
      <c r="B34" s="75">
        <f>+'PRES. APROBADO'!B159+'PRES. APROBADO'!B31</f>
        <v>7305349137</v>
      </c>
      <c r="C34" s="76">
        <f>+'PRES. APROBADO'!C159+'PRES. APROBADO'!C31</f>
        <v>6642124057.9099998</v>
      </c>
      <c r="D34" s="80">
        <v>0</v>
      </c>
      <c r="E34" s="80">
        <v>0</v>
      </c>
      <c r="F34" s="81">
        <v>297447078.19999999</v>
      </c>
      <c r="G34" s="74">
        <f t="shared" si="1"/>
        <v>297447078.19999999</v>
      </c>
    </row>
    <row r="35" spans="1:7" ht="36.75" customHeight="1" x14ac:dyDescent="0.25">
      <c r="A35" s="52" t="s">
        <v>21</v>
      </c>
      <c r="B35" s="76">
        <v>0</v>
      </c>
      <c r="C35" s="76">
        <f>+'PRES. APROBADO'!C32+'PRES. APROBADO'!C160</f>
        <v>19531850</v>
      </c>
      <c r="D35" s="77">
        <v>0</v>
      </c>
      <c r="E35" s="77">
        <v>0</v>
      </c>
      <c r="F35" s="77"/>
      <c r="G35" s="74">
        <f t="shared" si="1"/>
        <v>0</v>
      </c>
    </row>
    <row r="36" spans="1:7" ht="31.5" x14ac:dyDescent="0.25">
      <c r="A36" s="52" t="s">
        <v>22</v>
      </c>
      <c r="B36" s="76">
        <v>0</v>
      </c>
      <c r="C36" s="76">
        <f>+'PRES. APROBADO'!C161+'PRES. APROBADO'!C33</f>
        <v>17165000</v>
      </c>
      <c r="D36" s="77">
        <v>0</v>
      </c>
      <c r="E36" s="77">
        <v>0</v>
      </c>
      <c r="F36" s="81">
        <v>1081499.8400000001</v>
      </c>
      <c r="G36" s="74">
        <f t="shared" si="1"/>
        <v>1081499.8400000001</v>
      </c>
    </row>
    <row r="37" spans="1:7" ht="31.5" x14ac:dyDescent="0.25">
      <c r="A37" s="52" t="s">
        <v>23</v>
      </c>
      <c r="B37" s="77">
        <v>0</v>
      </c>
      <c r="C37" s="77">
        <f>+'PRES. APROBADO'!C34+'PRES. APROBADO'!C162</f>
        <v>10300000</v>
      </c>
      <c r="D37" s="77">
        <v>0</v>
      </c>
      <c r="E37" s="77">
        <v>0</v>
      </c>
      <c r="F37" s="77"/>
      <c r="G37" s="74">
        <f t="shared" si="1"/>
        <v>0</v>
      </c>
    </row>
    <row r="38" spans="1:7" ht="31.5" x14ac:dyDescent="0.25">
      <c r="A38" s="52" t="s">
        <v>24</v>
      </c>
      <c r="B38" s="77">
        <v>0</v>
      </c>
      <c r="C38" s="77">
        <f>+'PRES. APROBADO'!C35+'PRES. APROBADO'!C163</f>
        <v>39370000</v>
      </c>
      <c r="D38" s="77">
        <v>0</v>
      </c>
      <c r="E38" s="77">
        <v>0</v>
      </c>
      <c r="F38" s="77"/>
      <c r="G38" s="74">
        <f t="shared" si="1"/>
        <v>0</v>
      </c>
    </row>
    <row r="39" spans="1:7" ht="47.25" x14ac:dyDescent="0.25">
      <c r="A39" s="52" t="s">
        <v>25</v>
      </c>
      <c r="B39" s="77">
        <v>0</v>
      </c>
      <c r="C39" s="77">
        <f>+'PRES. APROBADO'!C36+'PRES. APROBADO'!C164</f>
        <v>34932363.299999997</v>
      </c>
      <c r="D39" s="77">
        <v>0</v>
      </c>
      <c r="E39" s="77">
        <v>0</v>
      </c>
      <c r="F39" s="81">
        <v>23498756</v>
      </c>
      <c r="G39" s="74">
        <f t="shared" si="1"/>
        <v>23498756</v>
      </c>
    </row>
    <row r="40" spans="1:7" ht="47.25" x14ac:dyDescent="0.25">
      <c r="A40" s="53" t="s">
        <v>26</v>
      </c>
      <c r="B40" s="77">
        <v>0</v>
      </c>
      <c r="C40" s="77">
        <f>+'PRES. APROBADO'!C37+'PRES. APROBADO'!C165</f>
        <v>139700000</v>
      </c>
      <c r="D40" s="77">
        <v>0</v>
      </c>
      <c r="E40" s="77">
        <v>0</v>
      </c>
      <c r="F40" s="81">
        <v>3330004.56</v>
      </c>
      <c r="G40" s="74">
        <f t="shared" si="1"/>
        <v>3330004.56</v>
      </c>
    </row>
    <row r="41" spans="1:7" ht="63" x14ac:dyDescent="0.25">
      <c r="A41" s="53" t="s">
        <v>27</v>
      </c>
      <c r="B41" s="77">
        <v>0</v>
      </c>
      <c r="C41" s="77">
        <f>+'PRES. APROBADO'!C38+'PRES. APROBADO'!C166</f>
        <v>0</v>
      </c>
      <c r="D41" s="77">
        <v>0</v>
      </c>
      <c r="E41" s="77">
        <v>0</v>
      </c>
      <c r="F41" s="77"/>
      <c r="G41" s="74">
        <f t="shared" si="1"/>
        <v>0</v>
      </c>
    </row>
    <row r="42" spans="1:7" ht="36.75" customHeight="1" x14ac:dyDescent="0.25">
      <c r="A42" s="53" t="s">
        <v>28</v>
      </c>
      <c r="B42" s="82">
        <f>+'PRES. APROBADO'!B39+'PRES. APROBADO'!B167</f>
        <v>384574349</v>
      </c>
      <c r="C42" s="77">
        <f>+'PRES. APROBADO'!C39+'PRES. APROBADO'!C167</f>
        <v>230800000</v>
      </c>
      <c r="D42" s="77">
        <v>0</v>
      </c>
      <c r="E42" s="77">
        <v>0</v>
      </c>
      <c r="F42" s="81">
        <v>10338670.779999999</v>
      </c>
      <c r="G42" s="77">
        <f t="shared" si="1"/>
        <v>10338670.779999999</v>
      </c>
    </row>
    <row r="43" spans="1:7" ht="36.75" customHeight="1" x14ac:dyDescent="0.25">
      <c r="A43" s="50" t="s">
        <v>29</v>
      </c>
      <c r="B43" s="77">
        <v>0</v>
      </c>
      <c r="C43" s="74">
        <f>+C44</f>
        <v>1000000</v>
      </c>
      <c r="D43" s="74">
        <v>0</v>
      </c>
      <c r="E43" s="74">
        <v>0</v>
      </c>
      <c r="F43" s="74">
        <v>0</v>
      </c>
      <c r="G43" s="74">
        <f t="shared" si="1"/>
        <v>0</v>
      </c>
    </row>
    <row r="44" spans="1:7" ht="47.25" x14ac:dyDescent="0.25">
      <c r="A44" s="53" t="s">
        <v>30</v>
      </c>
      <c r="B44" s="77">
        <v>0</v>
      </c>
      <c r="C44" s="77">
        <v>1000000</v>
      </c>
      <c r="D44" s="77">
        <v>0</v>
      </c>
      <c r="E44" s="77">
        <v>0</v>
      </c>
      <c r="F44" s="77">
        <v>0</v>
      </c>
      <c r="G44" s="74">
        <f t="shared" si="1"/>
        <v>0</v>
      </c>
    </row>
    <row r="45" spans="1:7" ht="47.25" x14ac:dyDescent="0.25">
      <c r="A45" s="53" t="s">
        <v>31</v>
      </c>
      <c r="B45" s="77">
        <v>0</v>
      </c>
      <c r="C45" s="74">
        <f>+'PRES. APROBADO'!B43+'PRES. APROBADO'!B171</f>
        <v>0</v>
      </c>
      <c r="D45" s="77">
        <v>0</v>
      </c>
      <c r="E45" s="77">
        <v>0</v>
      </c>
      <c r="F45" s="77">
        <v>0</v>
      </c>
      <c r="G45" s="74">
        <f t="shared" si="1"/>
        <v>0</v>
      </c>
    </row>
    <row r="46" spans="1:7" ht="47.25" x14ac:dyDescent="0.25">
      <c r="A46" s="53" t="s">
        <v>32</v>
      </c>
      <c r="B46" s="77">
        <v>0</v>
      </c>
      <c r="C46" s="74">
        <f>+'PRES. APROBADO'!B44+'PRES. APROBADO'!B172</f>
        <v>0</v>
      </c>
      <c r="D46" s="77">
        <v>0</v>
      </c>
      <c r="E46" s="77">
        <v>0</v>
      </c>
      <c r="F46" s="77">
        <v>0</v>
      </c>
      <c r="G46" s="74">
        <f t="shared" si="1"/>
        <v>0</v>
      </c>
    </row>
    <row r="47" spans="1:7" ht="47.25" x14ac:dyDescent="0.25">
      <c r="A47" s="53" t="s">
        <v>33</v>
      </c>
      <c r="B47" s="77">
        <v>0</v>
      </c>
      <c r="C47" s="74">
        <f>+'PRES. APROBADO'!B45+'PRES. APROBADO'!B173</f>
        <v>0</v>
      </c>
      <c r="D47" s="77">
        <v>0</v>
      </c>
      <c r="E47" s="77">
        <v>0</v>
      </c>
      <c r="F47" s="77">
        <v>0</v>
      </c>
      <c r="G47" s="74">
        <f t="shared" si="1"/>
        <v>0</v>
      </c>
    </row>
    <row r="48" spans="1:7" ht="63" x14ac:dyDescent="0.25">
      <c r="A48" s="53" t="s">
        <v>34</v>
      </c>
      <c r="B48" s="77">
        <v>0</v>
      </c>
      <c r="C48" s="74">
        <f>+'PRES. APROBADO'!B46+'PRES. APROBADO'!B174</f>
        <v>0</v>
      </c>
      <c r="D48" s="77">
        <v>0</v>
      </c>
      <c r="E48" s="77">
        <v>0</v>
      </c>
      <c r="F48" s="77">
        <v>0</v>
      </c>
      <c r="G48" s="74">
        <f t="shared" si="1"/>
        <v>0</v>
      </c>
    </row>
    <row r="49" spans="1:7" ht="47.25" x14ac:dyDescent="0.25">
      <c r="A49" s="53" t="s">
        <v>35</v>
      </c>
      <c r="B49" s="77">
        <v>0</v>
      </c>
      <c r="C49" s="74">
        <f>+'PRES. APROBADO'!B47+'PRES. APROBADO'!B175</f>
        <v>0</v>
      </c>
      <c r="D49" s="77">
        <v>0</v>
      </c>
      <c r="E49" s="77">
        <v>0</v>
      </c>
      <c r="F49" s="77">
        <v>0</v>
      </c>
      <c r="G49" s="74">
        <f t="shared" si="1"/>
        <v>0</v>
      </c>
    </row>
    <row r="50" spans="1:7" ht="47.25" x14ac:dyDescent="0.25">
      <c r="A50" s="53" t="s">
        <v>36</v>
      </c>
      <c r="B50" s="77">
        <v>0</v>
      </c>
      <c r="C50" s="74">
        <f>+'PRES. APROBADO'!B48+'PRES. APROBADO'!B176</f>
        <v>0</v>
      </c>
      <c r="D50" s="77">
        <v>0</v>
      </c>
      <c r="E50" s="77">
        <v>0</v>
      </c>
      <c r="F50" s="77">
        <v>0</v>
      </c>
      <c r="G50" s="74">
        <f t="shared" si="1"/>
        <v>0</v>
      </c>
    </row>
    <row r="51" spans="1:7" ht="30" x14ac:dyDescent="0.25">
      <c r="A51" s="50" t="s">
        <v>37</v>
      </c>
      <c r="B51" s="77">
        <v>0</v>
      </c>
      <c r="C51" s="74">
        <v>0</v>
      </c>
      <c r="D51" s="74">
        <v>0</v>
      </c>
      <c r="E51" s="74">
        <v>0</v>
      </c>
      <c r="F51" s="74">
        <v>0</v>
      </c>
      <c r="G51" s="74">
        <f t="shared" si="1"/>
        <v>0</v>
      </c>
    </row>
    <row r="52" spans="1:7" ht="31.5" x14ac:dyDescent="0.25">
      <c r="A52" s="53" t="s">
        <v>38</v>
      </c>
      <c r="B52" s="77">
        <v>0</v>
      </c>
      <c r="C52" s="74">
        <f>+'PRES. APROBADO'!B50+'PRES. APROBADO'!B178</f>
        <v>0</v>
      </c>
      <c r="D52" s="77">
        <v>0</v>
      </c>
      <c r="E52" s="77">
        <v>0</v>
      </c>
      <c r="F52" s="77">
        <v>0</v>
      </c>
      <c r="G52" s="74">
        <f t="shared" si="1"/>
        <v>0</v>
      </c>
    </row>
    <row r="53" spans="1:7" ht="47.25" x14ac:dyDescent="0.25">
      <c r="A53" s="53" t="s">
        <v>39</v>
      </c>
      <c r="B53" s="77">
        <v>0</v>
      </c>
      <c r="C53" s="74">
        <f>+'PRES. APROBADO'!B51+'PRES. APROBADO'!B179</f>
        <v>0</v>
      </c>
      <c r="D53" s="77">
        <v>0</v>
      </c>
      <c r="E53" s="77">
        <v>0</v>
      </c>
      <c r="F53" s="77">
        <v>0</v>
      </c>
      <c r="G53" s="74">
        <f t="shared" si="1"/>
        <v>0</v>
      </c>
    </row>
    <row r="54" spans="1:7" ht="47.25" x14ac:dyDescent="0.25">
      <c r="A54" s="53" t="s">
        <v>40</v>
      </c>
      <c r="B54" s="77">
        <v>0</v>
      </c>
      <c r="C54" s="74">
        <f>+'PRES. APROBADO'!B52+'PRES. APROBADO'!B180</f>
        <v>0</v>
      </c>
      <c r="D54" s="77">
        <v>0</v>
      </c>
      <c r="E54" s="77">
        <v>0</v>
      </c>
      <c r="F54" s="77">
        <v>0</v>
      </c>
      <c r="G54" s="74">
        <f t="shared" si="1"/>
        <v>0</v>
      </c>
    </row>
    <row r="55" spans="1:7" ht="47.25" x14ac:dyDescent="0.25">
      <c r="A55" s="53" t="s">
        <v>41</v>
      </c>
      <c r="B55" s="77">
        <v>0</v>
      </c>
      <c r="C55" s="74">
        <f>+'PRES. APROBADO'!B53+'PRES. APROBADO'!B181</f>
        <v>0</v>
      </c>
      <c r="D55" s="77">
        <v>0</v>
      </c>
      <c r="E55" s="77">
        <v>0</v>
      </c>
      <c r="F55" s="77">
        <v>0</v>
      </c>
      <c r="G55" s="74">
        <f t="shared" si="1"/>
        <v>0</v>
      </c>
    </row>
    <row r="56" spans="1:7" ht="47.25" x14ac:dyDescent="0.25">
      <c r="A56" s="53" t="s">
        <v>42</v>
      </c>
      <c r="B56" s="77">
        <v>0</v>
      </c>
      <c r="C56" s="74">
        <f>+'PRES. APROBADO'!B54+'PRES. APROBADO'!B182</f>
        <v>0</v>
      </c>
      <c r="D56" s="77">
        <v>0</v>
      </c>
      <c r="E56" s="77">
        <v>0</v>
      </c>
      <c r="F56" s="77">
        <v>0</v>
      </c>
      <c r="G56" s="74">
        <f t="shared" si="1"/>
        <v>0</v>
      </c>
    </row>
    <row r="57" spans="1:7" ht="47.25" x14ac:dyDescent="0.25">
      <c r="A57" s="53" t="s">
        <v>43</v>
      </c>
      <c r="B57" s="77">
        <v>0</v>
      </c>
      <c r="C57" s="74">
        <f>+'PRES. APROBADO'!B55+'PRES. APROBADO'!B183</f>
        <v>0</v>
      </c>
      <c r="D57" s="77">
        <v>0</v>
      </c>
      <c r="E57" s="77">
        <v>0</v>
      </c>
      <c r="F57" s="77">
        <v>0</v>
      </c>
      <c r="G57" s="74">
        <f t="shared" si="1"/>
        <v>0</v>
      </c>
    </row>
    <row r="58" spans="1:7" ht="47.25" x14ac:dyDescent="0.25">
      <c r="A58" s="53" t="s">
        <v>44</v>
      </c>
      <c r="B58" s="77">
        <v>0</v>
      </c>
      <c r="C58" s="74">
        <v>0</v>
      </c>
      <c r="D58" s="77">
        <v>0</v>
      </c>
      <c r="E58" s="77">
        <v>0</v>
      </c>
      <c r="F58" s="77">
        <v>0</v>
      </c>
      <c r="G58" s="74">
        <f t="shared" si="1"/>
        <v>0</v>
      </c>
    </row>
    <row r="59" spans="1:7" ht="30" x14ac:dyDescent="0.25">
      <c r="A59" s="50" t="s">
        <v>45</v>
      </c>
      <c r="B59" s="83">
        <f>+'PRES. APROBADO'!B57+'PRES. APROBADO'!B185</f>
        <v>750480263</v>
      </c>
      <c r="C59" s="54">
        <f>+C60+C61+C62+C63+C64+C65+C66+C67+C68</f>
        <v>1411778419</v>
      </c>
      <c r="D59" s="74">
        <v>0</v>
      </c>
      <c r="E59" s="74">
        <v>0</v>
      </c>
      <c r="F59" s="74">
        <f>SUM(F60:F68)</f>
        <v>21839307.109999999</v>
      </c>
      <c r="G59" s="74">
        <f>SUM(G60:G68)</f>
        <v>21839307.109999999</v>
      </c>
    </row>
    <row r="60" spans="1:7" ht="37.5" customHeight="1" x14ac:dyDescent="0.25">
      <c r="A60" s="53" t="s">
        <v>46</v>
      </c>
      <c r="B60" s="82">
        <f>+'PRES. APROBADO'!B185+'PRES. APROBADO'!B57</f>
        <v>750480263</v>
      </c>
      <c r="C60" s="77">
        <f>+'PRES. APROBADO'!C185+'PRES. APROBADO'!C57</f>
        <v>1070128419</v>
      </c>
      <c r="D60" s="77">
        <v>0</v>
      </c>
      <c r="E60" s="77">
        <v>0</v>
      </c>
      <c r="F60" s="84">
        <v>18570745.600000001</v>
      </c>
      <c r="G60" s="74">
        <f t="shared" si="1"/>
        <v>18570745.600000001</v>
      </c>
    </row>
    <row r="61" spans="1:7" ht="47.25" x14ac:dyDescent="0.25">
      <c r="A61" s="53" t="s">
        <v>95</v>
      </c>
      <c r="B61" s="77">
        <v>0</v>
      </c>
      <c r="C61" s="77">
        <f>+'PRES. APROBADO'!C58</f>
        <v>3500000</v>
      </c>
      <c r="D61" s="77">
        <v>0</v>
      </c>
      <c r="E61" s="77">
        <v>0</v>
      </c>
      <c r="F61" s="77">
        <v>0</v>
      </c>
      <c r="G61" s="74">
        <f t="shared" si="1"/>
        <v>0</v>
      </c>
    </row>
    <row r="62" spans="1:7" ht="47.25" x14ac:dyDescent="0.25">
      <c r="A62" s="53" t="s">
        <v>47</v>
      </c>
      <c r="B62" s="77">
        <v>0</v>
      </c>
      <c r="C62" s="77">
        <f>+'PRES. APROBADO'!C59+'PRES. APROBADO'!C187</f>
        <v>5000000</v>
      </c>
      <c r="D62" s="77">
        <v>0</v>
      </c>
      <c r="E62" s="77">
        <v>0</v>
      </c>
      <c r="F62" s="77">
        <v>0</v>
      </c>
      <c r="G62" s="74">
        <f t="shared" si="1"/>
        <v>0</v>
      </c>
    </row>
    <row r="63" spans="1:7" ht="47.25" x14ac:dyDescent="0.25">
      <c r="A63" s="53" t="s">
        <v>48</v>
      </c>
      <c r="B63" s="77">
        <v>0</v>
      </c>
      <c r="C63" s="77">
        <f>+'PRES. APROBADO'!C188+'PRES. APROBADO'!C60</f>
        <v>262130000</v>
      </c>
      <c r="D63" s="77">
        <v>0</v>
      </c>
      <c r="E63" s="77">
        <v>0</v>
      </c>
      <c r="F63" s="77">
        <v>0</v>
      </c>
      <c r="G63" s="74">
        <f t="shared" si="1"/>
        <v>0</v>
      </c>
    </row>
    <row r="64" spans="1:7" ht="31.5" x14ac:dyDescent="0.25">
      <c r="A64" s="53" t="s">
        <v>49</v>
      </c>
      <c r="B64" s="77">
        <v>0</v>
      </c>
      <c r="C64" s="77">
        <f>+'PRES. APROBADO'!C189+'PRES. APROBADO'!C61</f>
        <v>70720000</v>
      </c>
      <c r="D64" s="77">
        <v>0</v>
      </c>
      <c r="E64" s="77">
        <v>0</v>
      </c>
      <c r="F64" s="84">
        <v>3268561.51</v>
      </c>
      <c r="G64" s="74">
        <f t="shared" si="1"/>
        <v>3268561.51</v>
      </c>
    </row>
    <row r="65" spans="1:7" ht="31.5" x14ac:dyDescent="0.25">
      <c r="A65" s="53" t="s">
        <v>50</v>
      </c>
      <c r="B65" s="77">
        <v>0</v>
      </c>
      <c r="C65" s="77">
        <f>+'PRES. APROBADO'!C62</f>
        <v>300000</v>
      </c>
      <c r="D65" s="77">
        <v>0</v>
      </c>
      <c r="E65" s="77">
        <v>0</v>
      </c>
      <c r="F65" s="77">
        <v>0</v>
      </c>
      <c r="G65" s="74">
        <f t="shared" si="1"/>
        <v>0</v>
      </c>
    </row>
    <row r="66" spans="1:7" ht="31.5" x14ac:dyDescent="0.25">
      <c r="A66" s="53" t="s">
        <v>51</v>
      </c>
      <c r="B66" s="77">
        <v>0</v>
      </c>
      <c r="C66" s="77">
        <f>+'PRES. APROBADO'!C63</f>
        <v>0</v>
      </c>
      <c r="D66" s="77">
        <v>0</v>
      </c>
      <c r="E66" s="77">
        <v>0</v>
      </c>
      <c r="F66" s="77">
        <v>0</v>
      </c>
      <c r="G66" s="74">
        <f t="shared" si="1"/>
        <v>0</v>
      </c>
    </row>
    <row r="67" spans="1:7" ht="18.75" x14ac:dyDescent="0.25">
      <c r="A67" s="53" t="s">
        <v>52</v>
      </c>
      <c r="B67" s="77">
        <v>0</v>
      </c>
      <c r="C67" s="77">
        <f>+'PRES. APROBADO'!C64</f>
        <v>0</v>
      </c>
      <c r="D67" s="77">
        <v>0</v>
      </c>
      <c r="E67" s="77">
        <v>0</v>
      </c>
      <c r="F67" s="77">
        <v>0</v>
      </c>
      <c r="G67" s="74">
        <f t="shared" si="1"/>
        <v>0</v>
      </c>
    </row>
    <row r="68" spans="1:7" ht="63" x14ac:dyDescent="0.25">
      <c r="A68" s="53" t="s">
        <v>53</v>
      </c>
      <c r="B68" s="77">
        <v>0</v>
      </c>
      <c r="C68" s="77">
        <f>+'PRES. APROBADO'!C65</f>
        <v>0</v>
      </c>
      <c r="D68" s="77">
        <v>0</v>
      </c>
      <c r="E68" s="77">
        <v>0</v>
      </c>
      <c r="F68" s="77">
        <v>0</v>
      </c>
      <c r="G68" s="74">
        <f t="shared" si="1"/>
        <v>0</v>
      </c>
    </row>
    <row r="69" spans="1:7" ht="27" customHeight="1" x14ac:dyDescent="0.25">
      <c r="A69" s="50" t="s">
        <v>54</v>
      </c>
      <c r="B69" s="74">
        <f>+B70+B71+B72+B73</f>
        <v>40546535</v>
      </c>
      <c r="C69" s="77">
        <f>+'PRES. APROBADO'!C66+'PRES. APROBADO'!C194</f>
        <v>19466640.789999999</v>
      </c>
      <c r="D69" s="74">
        <v>0</v>
      </c>
      <c r="E69" s="74">
        <v>0</v>
      </c>
      <c r="F69" s="74">
        <v>0</v>
      </c>
      <c r="G69" s="74">
        <f t="shared" si="1"/>
        <v>0</v>
      </c>
    </row>
    <row r="70" spans="1:7" ht="30" x14ac:dyDescent="0.25">
      <c r="A70" s="50" t="s">
        <v>55</v>
      </c>
      <c r="B70" s="74">
        <f>+'PRES. APROBADO'!B195+'PRES. APROBADO'!B67</f>
        <v>40546535</v>
      </c>
      <c r="C70" s="77">
        <v>0</v>
      </c>
      <c r="D70" s="77">
        <v>0</v>
      </c>
      <c r="E70" s="77">
        <v>0</v>
      </c>
      <c r="F70" s="77">
        <v>0</v>
      </c>
      <c r="G70" s="74">
        <f t="shared" si="1"/>
        <v>0</v>
      </c>
    </row>
    <row r="71" spans="1:7" ht="23.25" customHeight="1" x14ac:dyDescent="0.25">
      <c r="A71" s="53" t="s">
        <v>56</v>
      </c>
      <c r="B71" s="74">
        <f>+'PRES. APROBADO'!B69+'PRES. APROBADO'!B197</f>
        <v>0</v>
      </c>
      <c r="C71" s="77">
        <v>0</v>
      </c>
      <c r="D71" s="77">
        <v>0</v>
      </c>
      <c r="E71" s="77">
        <v>0</v>
      </c>
      <c r="F71" s="77">
        <v>0</v>
      </c>
      <c r="G71" s="74">
        <f t="shared" si="1"/>
        <v>0</v>
      </c>
    </row>
    <row r="72" spans="1:7" ht="31.5" x14ac:dyDescent="0.25">
      <c r="A72" s="53" t="s">
        <v>57</v>
      </c>
      <c r="B72" s="74">
        <f>+'PRES. APROBADO'!B70+'PRES. APROBADO'!B198</f>
        <v>0</v>
      </c>
      <c r="C72" s="77">
        <v>0</v>
      </c>
      <c r="D72" s="77">
        <v>0</v>
      </c>
      <c r="E72" s="77">
        <v>0</v>
      </c>
      <c r="F72" s="77">
        <v>0</v>
      </c>
      <c r="G72" s="74">
        <f t="shared" si="1"/>
        <v>0</v>
      </c>
    </row>
    <row r="73" spans="1:7" ht="63" x14ac:dyDescent="0.25">
      <c r="A73" s="53" t="s">
        <v>58</v>
      </c>
      <c r="B73" s="74">
        <f>+'PRES. APROBADO'!B71+'PRES. APROBADO'!B199</f>
        <v>0</v>
      </c>
      <c r="C73" s="77">
        <v>0</v>
      </c>
      <c r="D73" s="77">
        <v>0</v>
      </c>
      <c r="E73" s="77">
        <v>0</v>
      </c>
      <c r="F73" s="77">
        <v>0</v>
      </c>
      <c r="G73" s="74">
        <f t="shared" si="1"/>
        <v>0</v>
      </c>
    </row>
    <row r="74" spans="1:7" ht="45" x14ac:dyDescent="0.25">
      <c r="A74" s="50" t="s">
        <v>59</v>
      </c>
      <c r="B74" s="74">
        <f>+'PRES. APROBADO'!B72+'PRES. APROBADO'!B200</f>
        <v>0</v>
      </c>
      <c r="C74" s="77">
        <v>0</v>
      </c>
      <c r="D74" s="74">
        <v>0</v>
      </c>
      <c r="E74" s="74">
        <v>0</v>
      </c>
      <c r="F74" s="74">
        <v>0</v>
      </c>
      <c r="G74" s="74">
        <f t="shared" si="1"/>
        <v>0</v>
      </c>
    </row>
    <row r="75" spans="1:7" ht="31.5" x14ac:dyDescent="0.25">
      <c r="A75" s="53" t="s">
        <v>60</v>
      </c>
      <c r="B75" s="74">
        <f>+'PRES. APROBADO'!B73+'PRES. APROBADO'!B201</f>
        <v>0</v>
      </c>
      <c r="C75" s="77">
        <v>0</v>
      </c>
      <c r="D75" s="77">
        <v>0</v>
      </c>
      <c r="E75" s="77">
        <v>0</v>
      </c>
      <c r="F75" s="77">
        <v>0</v>
      </c>
      <c r="G75" s="74">
        <f t="shared" si="1"/>
        <v>0</v>
      </c>
    </row>
    <row r="76" spans="1:7" ht="47.25" x14ac:dyDescent="0.25">
      <c r="A76" s="53" t="s">
        <v>61</v>
      </c>
      <c r="B76" s="74">
        <f>+'PRES. APROBADO'!B74+'PRES. APROBADO'!B202</f>
        <v>0</v>
      </c>
      <c r="C76" s="77">
        <v>0</v>
      </c>
      <c r="D76" s="77">
        <v>0</v>
      </c>
      <c r="E76" s="77">
        <v>0</v>
      </c>
      <c r="F76" s="77">
        <v>0</v>
      </c>
      <c r="G76" s="74">
        <f t="shared" si="1"/>
        <v>0</v>
      </c>
    </row>
    <row r="77" spans="1:7" ht="24.75" customHeight="1" x14ac:dyDescent="0.25">
      <c r="A77" s="50" t="s">
        <v>62</v>
      </c>
      <c r="B77" s="74">
        <f>+'PRES. APROBADO'!B75+'PRES. APROBADO'!B203</f>
        <v>0</v>
      </c>
      <c r="C77" s="77">
        <f>SUM(C78:C81)</f>
        <v>0</v>
      </c>
      <c r="D77" s="74">
        <v>0</v>
      </c>
      <c r="E77" s="74">
        <v>0</v>
      </c>
      <c r="F77" s="74">
        <f>SUM(F78:F81)</f>
        <v>256818.84</v>
      </c>
      <c r="G77" s="74">
        <f t="shared" si="1"/>
        <v>256818.84</v>
      </c>
    </row>
    <row r="78" spans="1:7" ht="31.5" x14ac:dyDescent="0.25">
      <c r="A78" s="53" t="s">
        <v>63</v>
      </c>
      <c r="B78" s="74">
        <f>+'PRES. APROBADO'!B76+'PRES. APROBADO'!B204</f>
        <v>0</v>
      </c>
      <c r="C78" s="77">
        <v>0</v>
      </c>
      <c r="D78" s="77">
        <v>0</v>
      </c>
      <c r="E78" s="77">
        <v>0</v>
      </c>
      <c r="F78" s="77">
        <v>0</v>
      </c>
      <c r="G78" s="74">
        <f t="shared" si="1"/>
        <v>0</v>
      </c>
    </row>
    <row r="79" spans="1:7" ht="31.5" x14ac:dyDescent="0.25">
      <c r="A79" s="53" t="s">
        <v>64</v>
      </c>
      <c r="B79" s="74">
        <f>+'PRES. APROBADO'!B77+'PRES. APROBADO'!B206</f>
        <v>0</v>
      </c>
      <c r="C79" s="77">
        <v>0</v>
      </c>
      <c r="D79" s="77">
        <v>0</v>
      </c>
      <c r="E79" s="77">
        <v>0</v>
      </c>
      <c r="F79" s="77">
        <v>0</v>
      </c>
      <c r="G79" s="74">
        <f t="shared" si="1"/>
        <v>0</v>
      </c>
    </row>
    <row r="80" spans="1:7" ht="47.25" x14ac:dyDescent="0.25">
      <c r="A80" s="53" t="s">
        <v>65</v>
      </c>
      <c r="B80" s="74">
        <v>0</v>
      </c>
      <c r="C80" s="77">
        <v>0</v>
      </c>
      <c r="D80" s="77">
        <v>0</v>
      </c>
      <c r="E80" s="77">
        <v>0</v>
      </c>
      <c r="F80" s="77">
        <v>0</v>
      </c>
      <c r="G80" s="74">
        <f t="shared" si="1"/>
        <v>0</v>
      </c>
    </row>
    <row r="81" spans="1:9" ht="54" customHeight="1" x14ac:dyDescent="0.25">
      <c r="A81" s="53" t="s">
        <v>113</v>
      </c>
      <c r="B81" s="74">
        <v>0</v>
      </c>
      <c r="C81" s="77">
        <v>0</v>
      </c>
      <c r="D81" s="77">
        <v>0</v>
      </c>
      <c r="E81" s="77">
        <v>0</v>
      </c>
      <c r="F81" s="77">
        <v>256818.84</v>
      </c>
      <c r="G81" s="74">
        <f t="shared" si="1"/>
        <v>256818.84</v>
      </c>
    </row>
    <row r="82" spans="1:9" s="56" customFormat="1" ht="24.75" customHeight="1" x14ac:dyDescent="0.25">
      <c r="A82" s="48" t="s">
        <v>66</v>
      </c>
      <c r="B82" s="85">
        <f>+B17+B23+B33+B43+B51+B59+B69</f>
        <v>10197468558</v>
      </c>
      <c r="C82" s="86">
        <f>+C17+C23+C33+C43+C51+C59+C69+C77</f>
        <v>10197468558</v>
      </c>
      <c r="D82" s="85">
        <v>0</v>
      </c>
      <c r="E82" s="86">
        <f>+E17+E23+E33+E43+E51+E59+E69+E74+E77</f>
        <v>164787648.34999999</v>
      </c>
      <c r="F82" s="86">
        <f>+F17+F23+F33+F43+F51+F59+F69+F74+F77</f>
        <v>471131740.80999988</v>
      </c>
      <c r="G82" s="86">
        <f t="shared" si="1"/>
        <v>635919389.15999985</v>
      </c>
    </row>
    <row r="83" spans="1:9" s="56" customFormat="1" ht="30" x14ac:dyDescent="0.25">
      <c r="A83" s="57" t="s">
        <v>67</v>
      </c>
      <c r="B83" s="77">
        <v>0</v>
      </c>
      <c r="C83" s="77">
        <v>0</v>
      </c>
      <c r="D83" s="77">
        <v>0</v>
      </c>
      <c r="E83" s="77">
        <v>0</v>
      </c>
      <c r="F83" s="77">
        <v>0</v>
      </c>
      <c r="G83" s="74">
        <f t="shared" ref="G83:G91" si="2">+D83+E83+F83</f>
        <v>0</v>
      </c>
    </row>
    <row r="84" spans="1:9" ht="30" x14ac:dyDescent="0.25">
      <c r="A84" s="50" t="s">
        <v>68</v>
      </c>
      <c r="B84" s="77">
        <v>0</v>
      </c>
      <c r="C84" s="77">
        <v>0</v>
      </c>
      <c r="D84" s="77">
        <v>0</v>
      </c>
      <c r="E84" s="77">
        <v>0</v>
      </c>
      <c r="F84" s="77">
        <v>0</v>
      </c>
      <c r="G84" s="74">
        <f t="shared" si="2"/>
        <v>0</v>
      </c>
    </row>
    <row r="85" spans="1:9" ht="47.25" x14ac:dyDescent="0.25">
      <c r="A85" s="53" t="s">
        <v>69</v>
      </c>
      <c r="B85" s="77">
        <v>0</v>
      </c>
      <c r="C85" s="77">
        <v>0</v>
      </c>
      <c r="D85" s="77">
        <v>0</v>
      </c>
      <c r="E85" s="77">
        <v>0</v>
      </c>
      <c r="F85" s="77">
        <v>0</v>
      </c>
      <c r="G85" s="74">
        <f t="shared" si="2"/>
        <v>0</v>
      </c>
    </row>
    <row r="86" spans="1:9" ht="47.25" x14ac:dyDescent="0.25">
      <c r="A86" s="53" t="s">
        <v>70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4">
        <f t="shared" si="2"/>
        <v>0</v>
      </c>
    </row>
    <row r="87" spans="1:9" ht="30" x14ac:dyDescent="0.25">
      <c r="A87" s="50" t="s">
        <v>71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4">
        <f t="shared" si="2"/>
        <v>0</v>
      </c>
    </row>
    <row r="88" spans="1:9" ht="31.5" x14ac:dyDescent="0.25">
      <c r="A88" s="53" t="s">
        <v>72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4">
        <f t="shared" si="2"/>
        <v>0</v>
      </c>
    </row>
    <row r="89" spans="1:9" ht="31.5" x14ac:dyDescent="0.25">
      <c r="A89" s="53" t="s">
        <v>73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4">
        <f t="shared" si="2"/>
        <v>0</v>
      </c>
    </row>
    <row r="90" spans="1:9" ht="30" x14ac:dyDescent="0.25">
      <c r="A90" s="50" t="s">
        <v>74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4">
        <f t="shared" si="2"/>
        <v>0</v>
      </c>
    </row>
    <row r="91" spans="1:9" ht="47.25" x14ac:dyDescent="0.25">
      <c r="A91" s="53" t="s">
        <v>75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4">
        <f t="shared" si="2"/>
        <v>0</v>
      </c>
    </row>
    <row r="92" spans="1:9" ht="30" x14ac:dyDescent="0.25">
      <c r="A92" s="48" t="s">
        <v>76</v>
      </c>
      <c r="B92" s="86"/>
      <c r="C92" s="86"/>
      <c r="D92" s="86"/>
      <c r="E92" s="86"/>
      <c r="F92" s="86"/>
      <c r="G92" s="87"/>
    </row>
    <row r="93" spans="1:9" ht="45" x14ac:dyDescent="0.25">
      <c r="A93" s="58" t="s">
        <v>77</v>
      </c>
      <c r="B93" s="88">
        <f t="shared" ref="B93:G93" si="3">+B82</f>
        <v>10197468558</v>
      </c>
      <c r="C93" s="88">
        <f t="shared" si="3"/>
        <v>10197468558</v>
      </c>
      <c r="D93" s="88">
        <f t="shared" si="3"/>
        <v>0</v>
      </c>
      <c r="E93" s="88">
        <f t="shared" si="3"/>
        <v>164787648.34999999</v>
      </c>
      <c r="F93" s="88">
        <f t="shared" si="3"/>
        <v>471131740.80999988</v>
      </c>
      <c r="G93" s="88">
        <f t="shared" si="3"/>
        <v>635919389.15999985</v>
      </c>
      <c r="I93" s="59"/>
    </row>
    <row r="94" spans="1:9" x14ac:dyDescent="0.25">
      <c r="A94" s="60" t="s">
        <v>84</v>
      </c>
      <c r="B94" s="61"/>
      <c r="C94" s="61"/>
      <c r="D94" s="62"/>
      <c r="E94" s="62"/>
      <c r="F94" s="62"/>
      <c r="G94" s="63"/>
    </row>
    <row r="95" spans="1:9" x14ac:dyDescent="0.25">
      <c r="A95" s="64" t="s">
        <v>115</v>
      </c>
      <c r="B95" s="61"/>
      <c r="C95" s="61"/>
      <c r="D95" s="62"/>
      <c r="E95" s="62"/>
      <c r="F95" s="62"/>
      <c r="G95" s="65"/>
      <c r="I95" s="66"/>
    </row>
    <row r="96" spans="1:9" x14ac:dyDescent="0.25">
      <c r="A96" s="64" t="s">
        <v>116</v>
      </c>
      <c r="B96" s="61"/>
      <c r="C96" s="61"/>
      <c r="D96" s="62"/>
      <c r="E96" s="62"/>
      <c r="F96" s="62"/>
      <c r="G96" s="63"/>
    </row>
    <row r="97" spans="1:7" x14ac:dyDescent="0.25">
      <c r="A97" s="64" t="s">
        <v>87</v>
      </c>
      <c r="B97" s="61"/>
      <c r="C97" s="61"/>
      <c r="D97" s="62"/>
      <c r="E97" s="62"/>
      <c r="F97" s="62"/>
      <c r="G97" s="67"/>
    </row>
    <row r="98" spans="1:7" x14ac:dyDescent="0.25">
      <c r="A98" s="68" t="s">
        <v>117</v>
      </c>
      <c r="B98" s="61"/>
      <c r="C98" s="61"/>
      <c r="D98" s="62"/>
      <c r="E98" s="62"/>
      <c r="F98" s="62"/>
      <c r="G98" s="63"/>
    </row>
    <row r="99" spans="1:7" x14ac:dyDescent="0.25">
      <c r="A99" s="64" t="s">
        <v>90</v>
      </c>
      <c r="B99" s="69"/>
      <c r="C99" s="69"/>
      <c r="D99" s="70"/>
      <c r="E99" s="70"/>
      <c r="F99" s="70"/>
    </row>
    <row r="100" spans="1:7" x14ac:dyDescent="0.25">
      <c r="A100" s="64" t="s">
        <v>89</v>
      </c>
      <c r="B100" s="69"/>
      <c r="C100" s="69"/>
      <c r="D100" s="70"/>
      <c r="E100" s="70"/>
      <c r="F100" s="70"/>
    </row>
    <row r="101" spans="1:7" x14ac:dyDescent="0.25">
      <c r="A101" s="71"/>
      <c r="D101" s="70"/>
      <c r="E101" s="70"/>
      <c r="F101" s="70"/>
    </row>
    <row r="102" spans="1:7" x14ac:dyDescent="0.25">
      <c r="A102" s="71"/>
      <c r="D102" s="70"/>
      <c r="E102" s="70"/>
      <c r="F102" s="70"/>
    </row>
    <row r="103" spans="1:7" x14ac:dyDescent="0.25">
      <c r="A103" s="71"/>
      <c r="D103" s="70"/>
      <c r="E103" s="70"/>
      <c r="F103" s="70"/>
    </row>
    <row r="104" spans="1:7" x14ac:dyDescent="0.25">
      <c r="A104" s="71"/>
      <c r="D104" s="70"/>
      <c r="E104" s="70"/>
      <c r="F104" s="70"/>
    </row>
    <row r="105" spans="1:7" x14ac:dyDescent="0.25">
      <c r="A105" s="71"/>
      <c r="D105" s="70"/>
      <c r="E105" s="70"/>
      <c r="F105" s="70"/>
    </row>
    <row r="106" spans="1:7" x14ac:dyDescent="0.25">
      <c r="A106" s="71"/>
      <c r="D106" s="70"/>
      <c r="E106" s="70"/>
      <c r="F106" s="70"/>
    </row>
    <row r="107" spans="1:7" x14ac:dyDescent="0.25">
      <c r="A107" s="71"/>
      <c r="D107" s="70"/>
      <c r="E107" s="70"/>
      <c r="F107" s="70"/>
    </row>
    <row r="108" spans="1:7" x14ac:dyDescent="0.25">
      <c r="A108" s="71"/>
      <c r="D108" s="70"/>
      <c r="E108" s="70"/>
      <c r="F108" s="70"/>
    </row>
    <row r="109" spans="1:7" x14ac:dyDescent="0.25">
      <c r="A109" s="71"/>
      <c r="D109" s="70"/>
      <c r="E109" s="70"/>
      <c r="F109" s="70"/>
    </row>
    <row r="111" spans="1:7" x14ac:dyDescent="0.25">
      <c r="A111" s="71" t="s">
        <v>102</v>
      </c>
      <c r="D111" s="93" t="s">
        <v>103</v>
      </c>
      <c r="E111" s="93"/>
      <c r="F111" s="93"/>
      <c r="G111" s="93"/>
    </row>
    <row r="113" spans="1:7" ht="18.75" x14ac:dyDescent="0.3">
      <c r="A113" s="73" t="s">
        <v>110</v>
      </c>
      <c r="D113" s="94" t="s">
        <v>80</v>
      </c>
      <c r="E113" s="94"/>
      <c r="F113" s="94"/>
      <c r="G113" s="95"/>
    </row>
    <row r="114" spans="1:7" x14ac:dyDescent="0.25">
      <c r="A114" s="71" t="s">
        <v>94</v>
      </c>
      <c r="D114" s="93" t="s">
        <v>114</v>
      </c>
      <c r="E114" s="93"/>
      <c r="F114" s="93"/>
      <c r="G114" s="93"/>
    </row>
  </sheetData>
  <mergeCells count="11">
    <mergeCell ref="D111:G111"/>
    <mergeCell ref="D113:G113"/>
    <mergeCell ref="D114:G114"/>
    <mergeCell ref="A12:G12"/>
    <mergeCell ref="D14:G14"/>
    <mergeCell ref="A11:G11"/>
    <mergeCell ref="A1:D4"/>
    <mergeCell ref="A7:G7"/>
    <mergeCell ref="A9:G9"/>
    <mergeCell ref="A10:G10"/>
    <mergeCell ref="A8:G8"/>
  </mergeCells>
  <printOptions horizontalCentered="1"/>
  <pageMargins left="0.31496062992125984" right="0.31496062992125984" top="0.23622047244094491" bottom="0.44" header="0.11811023622047245" footer="0.11811023622047245"/>
  <pageSetup scale="65" orientation="landscape" horizontalDpi="0" verticalDpi="0" r:id="rId1"/>
  <headerFooter>
    <oddFooter>&amp;C&amp;P</oddFooter>
  </headerFooter>
  <rowBreaks count="4" manualBreakCount="4">
    <brk id="31" max="6" man="1"/>
    <brk id="48" max="6" man="1"/>
    <brk id="68" max="6" man="1"/>
    <brk id="9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39"/>
  <sheetViews>
    <sheetView topLeftCell="A67" workbookViewId="0">
      <selection activeCell="A11" sqref="A11:C11"/>
    </sheetView>
  </sheetViews>
  <sheetFormatPr baseColWidth="10" defaultColWidth="9.140625" defaultRowHeight="15" x14ac:dyDescent="0.25"/>
  <cols>
    <col min="1" max="1" width="61.7109375" style="2" customWidth="1"/>
    <col min="2" max="2" width="19" style="2" customWidth="1"/>
    <col min="3" max="3" width="22" style="2" customWidth="1"/>
    <col min="4" max="4" width="9.140625" style="2"/>
    <col min="5" max="5" width="15.28515625" style="2" customWidth="1"/>
    <col min="6" max="8" width="9.140625" style="2"/>
    <col min="9" max="9" width="17.85546875" style="2" bestFit="1" customWidth="1"/>
    <col min="10" max="10" width="18.5703125" style="2" customWidth="1"/>
    <col min="11" max="16384" width="9.140625" style="2"/>
  </cols>
  <sheetData>
    <row r="5" spans="1:3" x14ac:dyDescent="0.25">
      <c r="A5" s="97" t="s">
        <v>97</v>
      </c>
      <c r="B5" s="97"/>
      <c r="C5" s="97"/>
    </row>
    <row r="6" spans="1:3" ht="15.75" x14ac:dyDescent="0.25">
      <c r="A6" s="103" t="s">
        <v>107</v>
      </c>
      <c r="B6" s="103"/>
      <c r="C6" s="103"/>
    </row>
    <row r="7" spans="1:3" x14ac:dyDescent="0.25">
      <c r="A7" s="97" t="s">
        <v>105</v>
      </c>
      <c r="B7" s="97"/>
      <c r="C7" s="97"/>
    </row>
    <row r="8" spans="1:3" x14ac:dyDescent="0.25">
      <c r="A8" s="97"/>
      <c r="B8" s="97"/>
      <c r="C8" s="97"/>
    </row>
    <row r="9" spans="1:3" ht="15.75" customHeight="1" x14ac:dyDescent="0.25">
      <c r="A9" s="98" t="s">
        <v>98</v>
      </c>
      <c r="B9" s="98"/>
      <c r="C9" s="98"/>
    </row>
    <row r="10" spans="1:3" x14ac:dyDescent="0.25">
      <c r="A10" s="99" t="s">
        <v>104</v>
      </c>
      <c r="B10" s="99"/>
      <c r="C10" s="99"/>
    </row>
    <row r="11" spans="1:3" x14ac:dyDescent="0.25">
      <c r="A11" s="100" t="s">
        <v>99</v>
      </c>
      <c r="B11" s="100"/>
      <c r="C11" s="100"/>
    </row>
    <row r="12" spans="1:3" ht="31.5" x14ac:dyDescent="0.25">
      <c r="A12" s="9" t="s">
        <v>1</v>
      </c>
      <c r="B12" s="10" t="s">
        <v>92</v>
      </c>
      <c r="C12" s="11" t="s">
        <v>93</v>
      </c>
    </row>
    <row r="13" spans="1:3" x14ac:dyDescent="0.25">
      <c r="A13" s="12" t="s">
        <v>2</v>
      </c>
      <c r="B13" s="13"/>
      <c r="C13" s="14"/>
    </row>
    <row r="14" spans="1:3" ht="15.75" x14ac:dyDescent="0.25">
      <c r="A14" s="15" t="s">
        <v>3</v>
      </c>
      <c r="B14" s="35">
        <f>+B15+B16+B17+B18+B19</f>
        <v>1319272633</v>
      </c>
      <c r="C14" s="35">
        <f>+C15+C16+C17+C18+C19</f>
        <v>1319272633</v>
      </c>
    </row>
    <row r="15" spans="1:3" s="3" customFormat="1" x14ac:dyDescent="0.25">
      <c r="A15" s="18" t="s">
        <v>4</v>
      </c>
      <c r="B15" s="19">
        <v>1190113921</v>
      </c>
      <c r="C15" s="33">
        <v>933152503</v>
      </c>
    </row>
    <row r="16" spans="1:3" s="3" customFormat="1" x14ac:dyDescent="0.25">
      <c r="A16" s="18" t="s">
        <v>100</v>
      </c>
      <c r="B16" s="19">
        <v>0</v>
      </c>
      <c r="C16" s="33">
        <v>189849382</v>
      </c>
    </row>
    <row r="17" spans="1:3" s="3" customFormat="1" x14ac:dyDescent="0.25">
      <c r="A17" s="18" t="s">
        <v>6</v>
      </c>
      <c r="B17" s="19"/>
      <c r="C17" s="19"/>
    </row>
    <row r="18" spans="1:3" s="3" customFormat="1" x14ac:dyDescent="0.25">
      <c r="A18" s="18" t="s">
        <v>7</v>
      </c>
      <c r="B18" s="19"/>
      <c r="C18" s="33">
        <v>68960623</v>
      </c>
    </row>
    <row r="19" spans="1:3" s="3" customFormat="1" x14ac:dyDescent="0.25">
      <c r="A19" s="18" t="s">
        <v>8</v>
      </c>
      <c r="B19" s="19">
        <v>129158712</v>
      </c>
      <c r="C19" s="33">
        <v>127310125</v>
      </c>
    </row>
    <row r="20" spans="1:3" s="3" customFormat="1" ht="15.75" x14ac:dyDescent="0.25">
      <c r="A20" s="20" t="s">
        <v>9</v>
      </c>
      <c r="B20" s="32">
        <f>+B29</f>
        <v>357653562</v>
      </c>
      <c r="C20" s="32">
        <f>+C21+C22+C23+C24+C25+C26+C27+C28+C29</f>
        <v>263018400</v>
      </c>
    </row>
    <row r="21" spans="1:3" s="3" customFormat="1" x14ac:dyDescent="0.25">
      <c r="A21" s="18" t="s">
        <v>10</v>
      </c>
      <c r="B21" s="19"/>
      <c r="C21" s="33">
        <v>69660000</v>
      </c>
    </row>
    <row r="22" spans="1:3" s="3" customFormat="1" x14ac:dyDescent="0.25">
      <c r="A22" s="18" t="s">
        <v>11</v>
      </c>
      <c r="B22" s="19"/>
      <c r="C22" s="33">
        <v>7400000</v>
      </c>
    </row>
    <row r="23" spans="1:3" s="3" customFormat="1" x14ac:dyDescent="0.25">
      <c r="A23" s="18" t="s">
        <v>12</v>
      </c>
      <c r="B23" s="19"/>
      <c r="C23" s="33">
        <v>50000000</v>
      </c>
    </row>
    <row r="24" spans="1:3" s="3" customFormat="1" x14ac:dyDescent="0.25">
      <c r="A24" s="18" t="s">
        <v>13</v>
      </c>
      <c r="B24" s="19"/>
      <c r="C24" s="33">
        <v>3000000</v>
      </c>
    </row>
    <row r="25" spans="1:3" s="3" customFormat="1" x14ac:dyDescent="0.25">
      <c r="A25" s="18" t="s">
        <v>14</v>
      </c>
      <c r="B25" s="19"/>
      <c r="C25" s="33">
        <v>43529000</v>
      </c>
    </row>
    <row r="26" spans="1:3" s="3" customFormat="1" x14ac:dyDescent="0.25">
      <c r="A26" s="18" t="s">
        <v>15</v>
      </c>
      <c r="B26" s="19"/>
      <c r="C26" s="33">
        <v>22800000</v>
      </c>
    </row>
    <row r="27" spans="1:3" s="3" customFormat="1" ht="30" x14ac:dyDescent="0.25">
      <c r="A27" s="18" t="s">
        <v>16</v>
      </c>
      <c r="B27" s="19"/>
      <c r="C27" s="33">
        <v>34519400</v>
      </c>
    </row>
    <row r="28" spans="1:3" s="3" customFormat="1" ht="30" x14ac:dyDescent="0.25">
      <c r="A28" s="18" t="s">
        <v>17</v>
      </c>
      <c r="B28" s="19"/>
      <c r="C28" s="33">
        <v>24150000</v>
      </c>
    </row>
    <row r="29" spans="1:3" s="3" customFormat="1" x14ac:dyDescent="0.25">
      <c r="A29" s="18" t="s">
        <v>18</v>
      </c>
      <c r="B29" s="19">
        <v>357653562</v>
      </c>
      <c r="C29" s="33">
        <v>7960000</v>
      </c>
    </row>
    <row r="30" spans="1:3" s="3" customFormat="1" ht="15.75" x14ac:dyDescent="0.25">
      <c r="A30" s="20" t="s">
        <v>19</v>
      </c>
      <c r="B30" s="32">
        <f>+B31+B39</f>
        <v>6658702119</v>
      </c>
      <c r="C30" s="32">
        <f>+C31+C32+C33+C34+C35+C36+C37+C38+C39</f>
        <v>6995181904.21</v>
      </c>
    </row>
    <row r="31" spans="1:3" s="3" customFormat="1" x14ac:dyDescent="0.25">
      <c r="A31" s="18" t="s">
        <v>20</v>
      </c>
      <c r="B31" s="19">
        <v>6274127770</v>
      </c>
      <c r="C31" s="33">
        <v>6533302690.9099998</v>
      </c>
    </row>
    <row r="32" spans="1:3" s="3" customFormat="1" x14ac:dyDescent="0.25">
      <c r="A32" s="18" t="s">
        <v>21</v>
      </c>
      <c r="B32" s="19"/>
      <c r="C32" s="33">
        <v>13951850</v>
      </c>
    </row>
    <row r="33" spans="1:3" s="3" customFormat="1" x14ac:dyDescent="0.25">
      <c r="A33" s="18" t="s">
        <v>22</v>
      </c>
      <c r="B33" s="19"/>
      <c r="C33" s="33">
        <v>15485000</v>
      </c>
    </row>
    <row r="34" spans="1:3" s="3" customFormat="1" x14ac:dyDescent="0.25">
      <c r="A34" s="18" t="s">
        <v>23</v>
      </c>
      <c r="B34" s="19"/>
      <c r="C34" s="33">
        <v>10300000</v>
      </c>
    </row>
    <row r="35" spans="1:3" s="3" customFormat="1" x14ac:dyDescent="0.25">
      <c r="A35" s="18" t="s">
        <v>24</v>
      </c>
      <c r="B35" s="19"/>
      <c r="C35" s="33">
        <v>37510000</v>
      </c>
    </row>
    <row r="36" spans="1:3" s="3" customFormat="1" x14ac:dyDescent="0.25">
      <c r="A36" s="18" t="s">
        <v>25</v>
      </c>
      <c r="B36" s="19"/>
      <c r="C36" s="33">
        <v>34932363.299999997</v>
      </c>
    </row>
    <row r="37" spans="1:3" s="3" customFormat="1" ht="30" x14ac:dyDescent="0.25">
      <c r="A37" s="18" t="s">
        <v>26</v>
      </c>
      <c r="B37" s="19"/>
      <c r="C37" s="33">
        <v>139700000</v>
      </c>
    </row>
    <row r="38" spans="1:3" s="3" customFormat="1" ht="30" x14ac:dyDescent="0.25">
      <c r="A38" s="18" t="s">
        <v>27</v>
      </c>
      <c r="B38" s="19"/>
      <c r="C38" s="19"/>
    </row>
    <row r="39" spans="1:3" s="3" customFormat="1" x14ac:dyDescent="0.25">
      <c r="A39" s="18" t="s">
        <v>28</v>
      </c>
      <c r="B39" s="19">
        <v>384574349</v>
      </c>
      <c r="C39" s="33">
        <v>210000000</v>
      </c>
    </row>
    <row r="40" spans="1:3" s="3" customFormat="1" ht="15.75" x14ac:dyDescent="0.25">
      <c r="A40" s="20" t="s">
        <v>29</v>
      </c>
      <c r="B40" s="19">
        <v>0</v>
      </c>
      <c r="C40" s="34">
        <v>1000000</v>
      </c>
    </row>
    <row r="41" spans="1:3" x14ac:dyDescent="0.25">
      <c r="A41" s="21" t="s">
        <v>30</v>
      </c>
      <c r="B41" s="19"/>
      <c r="C41" s="33">
        <v>1000000</v>
      </c>
    </row>
    <row r="42" spans="1:3" ht="30" x14ac:dyDescent="0.25">
      <c r="A42" s="21" t="s">
        <v>31</v>
      </c>
      <c r="B42" s="19"/>
      <c r="C42" s="19"/>
    </row>
    <row r="43" spans="1:3" ht="30" x14ac:dyDescent="0.25">
      <c r="A43" s="21" t="s">
        <v>32</v>
      </c>
      <c r="B43" s="19"/>
      <c r="C43" s="19"/>
    </row>
    <row r="44" spans="1:3" ht="30" x14ac:dyDescent="0.25">
      <c r="A44" s="21" t="s">
        <v>33</v>
      </c>
      <c r="B44" s="19"/>
      <c r="C44" s="19"/>
    </row>
    <row r="45" spans="1:3" ht="30" x14ac:dyDescent="0.25">
      <c r="A45" s="21" t="s">
        <v>34</v>
      </c>
      <c r="B45" s="19"/>
      <c r="C45" s="19"/>
    </row>
    <row r="46" spans="1:3" x14ac:dyDescent="0.25">
      <c r="A46" s="21" t="s">
        <v>35</v>
      </c>
      <c r="B46" s="19"/>
      <c r="C46" s="19"/>
    </row>
    <row r="47" spans="1:3" ht="30" x14ac:dyDescent="0.25">
      <c r="A47" s="21" t="s">
        <v>36</v>
      </c>
      <c r="B47" s="19"/>
      <c r="C47" s="19"/>
    </row>
    <row r="48" spans="1:3" x14ac:dyDescent="0.25">
      <c r="A48" s="22" t="s">
        <v>37</v>
      </c>
      <c r="B48" s="19"/>
      <c r="C48" s="19"/>
    </row>
    <row r="49" spans="1:3" x14ac:dyDescent="0.25">
      <c r="A49" s="21" t="s">
        <v>38</v>
      </c>
      <c r="B49" s="19"/>
      <c r="C49" s="19"/>
    </row>
    <row r="50" spans="1:3" ht="30" x14ac:dyDescent="0.25">
      <c r="A50" s="21" t="s">
        <v>39</v>
      </c>
      <c r="B50" s="19"/>
      <c r="C50" s="19"/>
    </row>
    <row r="51" spans="1:3" ht="30" x14ac:dyDescent="0.25">
      <c r="A51" s="21" t="s">
        <v>40</v>
      </c>
      <c r="B51" s="19"/>
      <c r="C51" s="19"/>
    </row>
    <row r="52" spans="1:3" ht="30" x14ac:dyDescent="0.25">
      <c r="A52" s="21" t="s">
        <v>41</v>
      </c>
      <c r="B52" s="19"/>
      <c r="C52" s="19"/>
    </row>
    <row r="53" spans="1:3" ht="30" x14ac:dyDescent="0.25">
      <c r="A53" s="21" t="s">
        <v>42</v>
      </c>
      <c r="B53" s="19"/>
      <c r="C53" s="19"/>
    </row>
    <row r="54" spans="1:3" x14ac:dyDescent="0.25">
      <c r="A54" s="21" t="s">
        <v>43</v>
      </c>
      <c r="B54" s="19"/>
      <c r="C54" s="19"/>
    </row>
    <row r="55" spans="1:3" ht="30" x14ac:dyDescent="0.25">
      <c r="A55" s="21" t="s">
        <v>44</v>
      </c>
      <c r="B55" s="19"/>
      <c r="C55" s="19"/>
    </row>
    <row r="56" spans="1:3" ht="15.75" x14ac:dyDescent="0.25">
      <c r="A56" s="22" t="s">
        <v>45</v>
      </c>
      <c r="B56" s="32">
        <f>+B57</f>
        <v>717840244</v>
      </c>
      <c r="C56" s="32">
        <f>+C57+C58+C59+C60+C61+C62</f>
        <v>464358400</v>
      </c>
    </row>
    <row r="57" spans="1:3" x14ac:dyDescent="0.25">
      <c r="A57" s="21" t="s">
        <v>46</v>
      </c>
      <c r="B57" s="19">
        <v>717840244</v>
      </c>
      <c r="C57" s="33">
        <v>403108400</v>
      </c>
    </row>
    <row r="58" spans="1:3" ht="30" x14ac:dyDescent="0.25">
      <c r="A58" s="21" t="s">
        <v>101</v>
      </c>
      <c r="B58" s="19"/>
      <c r="C58" s="33">
        <v>3500000</v>
      </c>
    </row>
    <row r="59" spans="1:3" x14ac:dyDescent="0.25">
      <c r="A59" s="21" t="s">
        <v>47</v>
      </c>
      <c r="B59" s="19"/>
      <c r="C59" s="33">
        <v>5000000</v>
      </c>
    </row>
    <row r="60" spans="1:3" ht="30" x14ac:dyDescent="0.25">
      <c r="A60" s="21" t="s">
        <v>48</v>
      </c>
      <c r="B60" s="19"/>
      <c r="C60" s="33">
        <v>15000000</v>
      </c>
    </row>
    <row r="61" spans="1:3" x14ac:dyDescent="0.25">
      <c r="A61" s="21" t="s">
        <v>49</v>
      </c>
      <c r="B61" s="19"/>
      <c r="C61" s="33">
        <v>37450000</v>
      </c>
    </row>
    <row r="62" spans="1:3" x14ac:dyDescent="0.25">
      <c r="A62" s="21" t="s">
        <v>50</v>
      </c>
      <c r="B62" s="19"/>
      <c r="C62" s="33">
        <v>300000</v>
      </c>
    </row>
    <row r="63" spans="1:3" x14ac:dyDescent="0.25">
      <c r="A63" s="21" t="s">
        <v>51</v>
      </c>
      <c r="B63" s="19"/>
      <c r="C63" s="19"/>
    </row>
    <row r="64" spans="1:3" x14ac:dyDescent="0.25">
      <c r="A64" s="21" t="s">
        <v>52</v>
      </c>
      <c r="B64" s="19"/>
      <c r="C64" s="19"/>
    </row>
    <row r="65" spans="1:3" ht="30" x14ac:dyDescent="0.25">
      <c r="A65" s="21" t="s">
        <v>53</v>
      </c>
      <c r="B65" s="19"/>
      <c r="C65" s="19"/>
    </row>
    <row r="66" spans="1:3" ht="15.75" x14ac:dyDescent="0.25">
      <c r="A66" s="22" t="s">
        <v>54</v>
      </c>
      <c r="B66" s="32">
        <v>4000000</v>
      </c>
      <c r="C66" s="34">
        <v>14637220.789999999</v>
      </c>
    </row>
    <row r="67" spans="1:3" x14ac:dyDescent="0.25">
      <c r="A67" s="21" t="s">
        <v>55</v>
      </c>
      <c r="B67" s="19">
        <v>4000000</v>
      </c>
      <c r="C67" s="33">
        <v>14637220.789999999</v>
      </c>
    </row>
    <row r="68" spans="1:3" x14ac:dyDescent="0.25">
      <c r="A68" s="21" t="s">
        <v>56</v>
      </c>
      <c r="B68" s="19"/>
      <c r="C68" s="19"/>
    </row>
    <row r="69" spans="1:3" x14ac:dyDescent="0.25">
      <c r="A69" s="21" t="s">
        <v>57</v>
      </c>
      <c r="B69" s="19"/>
      <c r="C69" s="19"/>
    </row>
    <row r="70" spans="1:3" ht="30" x14ac:dyDescent="0.25">
      <c r="A70" s="21" t="s">
        <v>58</v>
      </c>
      <c r="B70" s="19"/>
      <c r="C70" s="19"/>
    </row>
    <row r="71" spans="1:3" ht="30" x14ac:dyDescent="0.25">
      <c r="A71" s="22" t="s">
        <v>59</v>
      </c>
      <c r="B71" s="19"/>
      <c r="C71" s="19"/>
    </row>
    <row r="72" spans="1:3" x14ac:dyDescent="0.25">
      <c r="A72" s="21" t="s">
        <v>60</v>
      </c>
      <c r="B72" s="19"/>
      <c r="C72" s="19"/>
    </row>
    <row r="73" spans="1:3" ht="30" x14ac:dyDescent="0.25">
      <c r="A73" s="21" t="s">
        <v>61</v>
      </c>
      <c r="B73" s="19"/>
      <c r="C73" s="19"/>
    </row>
    <row r="74" spans="1:3" x14ac:dyDescent="0.25">
      <c r="A74" s="22" t="s">
        <v>62</v>
      </c>
      <c r="B74" s="19"/>
      <c r="C74" s="19"/>
    </row>
    <row r="75" spans="1:3" x14ac:dyDescent="0.25">
      <c r="A75" s="21" t="s">
        <v>63</v>
      </c>
      <c r="B75" s="19"/>
      <c r="C75" s="19"/>
    </row>
    <row r="76" spans="1:3" x14ac:dyDescent="0.25">
      <c r="A76" s="21" t="s">
        <v>64</v>
      </c>
      <c r="B76" s="19"/>
      <c r="C76" s="19"/>
    </row>
    <row r="77" spans="1:3" ht="30" x14ac:dyDescent="0.25">
      <c r="A77" s="21" t="s">
        <v>65</v>
      </c>
      <c r="B77" s="19"/>
      <c r="C77" s="19"/>
    </row>
    <row r="78" spans="1:3" x14ac:dyDescent="0.25">
      <c r="A78" s="23" t="s">
        <v>66</v>
      </c>
      <c r="B78" s="24">
        <f>+B67+B57+B30+B20+B14</f>
        <v>9057468558</v>
      </c>
      <c r="C78" s="24">
        <f>+C14+C20+C30+C40+C56+C66</f>
        <v>9057468558</v>
      </c>
    </row>
    <row r="79" spans="1:3" x14ac:dyDescent="0.25">
      <c r="A79" s="25"/>
      <c r="B79" s="19"/>
      <c r="C79" s="19"/>
    </row>
    <row r="80" spans="1:3" x14ac:dyDescent="0.25">
      <c r="A80" s="22" t="s">
        <v>67</v>
      </c>
      <c r="B80" s="19"/>
      <c r="C80" s="19"/>
    </row>
    <row r="81" spans="1:3" x14ac:dyDescent="0.25">
      <c r="A81" s="22" t="s">
        <v>68</v>
      </c>
      <c r="B81" s="19"/>
      <c r="C81" s="19"/>
    </row>
    <row r="82" spans="1:3" x14ac:dyDescent="0.25">
      <c r="A82" s="21" t="s">
        <v>69</v>
      </c>
      <c r="B82" s="19"/>
      <c r="C82" s="19"/>
    </row>
    <row r="83" spans="1:3" x14ac:dyDescent="0.25">
      <c r="A83" s="21" t="s">
        <v>70</v>
      </c>
      <c r="B83" s="19"/>
      <c r="C83" s="19"/>
    </row>
    <row r="84" spans="1:3" x14ac:dyDescent="0.25">
      <c r="A84" s="22" t="s">
        <v>71</v>
      </c>
      <c r="B84" s="19"/>
      <c r="C84" s="19"/>
    </row>
    <row r="85" spans="1:3" x14ac:dyDescent="0.25">
      <c r="A85" s="21" t="s">
        <v>72</v>
      </c>
      <c r="B85" s="19"/>
      <c r="C85" s="19"/>
    </row>
    <row r="86" spans="1:3" x14ac:dyDescent="0.25">
      <c r="A86" s="21" t="s">
        <v>73</v>
      </c>
      <c r="B86" s="19"/>
      <c r="C86" s="19"/>
    </row>
    <row r="87" spans="1:3" x14ac:dyDescent="0.25">
      <c r="A87" s="22" t="s">
        <v>74</v>
      </c>
      <c r="B87" s="19"/>
      <c r="C87" s="19"/>
    </row>
    <row r="88" spans="1:3" x14ac:dyDescent="0.25">
      <c r="A88" s="21" t="s">
        <v>75</v>
      </c>
      <c r="B88" s="19"/>
      <c r="C88" s="19"/>
    </row>
    <row r="89" spans="1:3" x14ac:dyDescent="0.25">
      <c r="A89" s="23" t="s">
        <v>76</v>
      </c>
      <c r="B89" s="24"/>
      <c r="C89" s="24"/>
    </row>
    <row r="90" spans="1:3" x14ac:dyDescent="0.25">
      <c r="A90" s="27"/>
      <c r="B90" s="19"/>
      <c r="C90" s="19"/>
    </row>
    <row r="91" spans="1:3" ht="15.75" x14ac:dyDescent="0.25">
      <c r="A91" s="28" t="s">
        <v>77</v>
      </c>
      <c r="B91" s="29">
        <f>+B78</f>
        <v>9057468558</v>
      </c>
      <c r="C91" s="29">
        <f>+C78</f>
        <v>9057468558</v>
      </c>
    </row>
    <row r="92" spans="1:3" x14ac:dyDescent="0.25">
      <c r="A92" s="6" t="s">
        <v>84</v>
      </c>
      <c r="B92" s="3"/>
      <c r="C92" s="3"/>
    </row>
    <row r="93" spans="1:3" x14ac:dyDescent="0.25">
      <c r="A93" s="2" t="s">
        <v>85</v>
      </c>
      <c r="B93" s="3"/>
      <c r="C93" s="3"/>
    </row>
    <row r="94" spans="1:3" x14ac:dyDescent="0.25">
      <c r="A94" s="2" t="s">
        <v>86</v>
      </c>
      <c r="B94" s="3"/>
      <c r="C94" s="3"/>
    </row>
    <row r="95" spans="1:3" x14ac:dyDescent="0.25">
      <c r="A95" s="2" t="s">
        <v>87</v>
      </c>
      <c r="B95" s="3"/>
      <c r="C95" s="3"/>
    </row>
    <row r="96" spans="1:3" x14ac:dyDescent="0.25">
      <c r="A96" s="5" t="s">
        <v>88</v>
      </c>
      <c r="B96" s="3"/>
      <c r="C96" s="3"/>
    </row>
    <row r="97" spans="1:10" x14ac:dyDescent="0.25">
      <c r="A97" s="2" t="s">
        <v>90</v>
      </c>
      <c r="B97" s="3"/>
      <c r="C97" s="3"/>
    </row>
    <row r="98" spans="1:10" x14ac:dyDescent="0.25">
      <c r="A98" s="2" t="s">
        <v>89</v>
      </c>
      <c r="B98" s="3"/>
      <c r="C98" s="3"/>
    </row>
    <row r="99" spans="1:10" ht="15.75" x14ac:dyDescent="0.25">
      <c r="A99" s="8"/>
      <c r="B99" s="4"/>
      <c r="C99" s="4"/>
    </row>
    <row r="100" spans="1:10" ht="15.75" x14ac:dyDescent="0.25">
      <c r="A100" s="8"/>
      <c r="B100" s="4"/>
      <c r="C100" s="4"/>
    </row>
    <row r="101" spans="1:10" x14ac:dyDescent="0.25">
      <c r="B101" s="26"/>
    </row>
    <row r="102" spans="1:10" ht="15.75" x14ac:dyDescent="0.25">
      <c r="A102" s="8" t="s">
        <v>102</v>
      </c>
      <c r="B102" s="101" t="s">
        <v>103</v>
      </c>
      <c r="C102" s="101"/>
      <c r="I102" s="38"/>
      <c r="J102" s="38"/>
    </row>
    <row r="103" spans="1:10" ht="15.75" x14ac:dyDescent="0.25">
      <c r="A103" s="1"/>
      <c r="B103" s="1"/>
      <c r="C103" s="1"/>
    </row>
    <row r="104" spans="1:10" ht="18.75" x14ac:dyDescent="0.3">
      <c r="A104" s="30" t="s">
        <v>110</v>
      </c>
      <c r="B104" s="102" t="s">
        <v>80</v>
      </c>
      <c r="C104" s="102"/>
    </row>
    <row r="105" spans="1:10" ht="15.75" x14ac:dyDescent="0.25">
      <c r="A105" s="8" t="s">
        <v>94</v>
      </c>
      <c r="B105" s="101" t="s">
        <v>114</v>
      </c>
      <c r="C105" s="101"/>
    </row>
    <row r="106" spans="1:10" x14ac:dyDescent="0.25">
      <c r="A106" s="7"/>
    </row>
    <row r="107" spans="1:10" x14ac:dyDescent="0.25">
      <c r="A107" s="7"/>
    </row>
    <row r="108" spans="1:10" x14ac:dyDescent="0.25">
      <c r="A108" s="7"/>
    </row>
    <row r="109" spans="1:10" x14ac:dyDescent="0.25">
      <c r="A109" s="7"/>
    </row>
    <row r="110" spans="1:10" x14ac:dyDescent="0.25">
      <c r="A110" s="7"/>
    </row>
    <row r="111" spans="1:10" x14ac:dyDescent="0.25">
      <c r="A111" s="7"/>
    </row>
    <row r="112" spans="1:10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3" x14ac:dyDescent="0.25">
      <c r="A129" s="7"/>
    </row>
    <row r="130" spans="1:3" x14ac:dyDescent="0.25">
      <c r="A130" s="7"/>
    </row>
    <row r="131" spans="1:3" x14ac:dyDescent="0.25">
      <c r="A131" s="7"/>
    </row>
    <row r="132" spans="1:3" x14ac:dyDescent="0.25">
      <c r="A132" s="7"/>
    </row>
    <row r="133" spans="1:3" x14ac:dyDescent="0.25">
      <c r="A133" s="97" t="s">
        <v>97</v>
      </c>
      <c r="B133" s="97"/>
      <c r="C133" s="97"/>
    </row>
    <row r="134" spans="1:3" ht="15.75" x14ac:dyDescent="0.25">
      <c r="A134" s="103" t="s">
        <v>107</v>
      </c>
      <c r="B134" s="103"/>
      <c r="C134" s="103"/>
    </row>
    <row r="135" spans="1:3" x14ac:dyDescent="0.25">
      <c r="A135" s="97" t="s">
        <v>105</v>
      </c>
      <c r="B135" s="97"/>
      <c r="C135" s="97"/>
    </row>
    <row r="136" spans="1:3" x14ac:dyDescent="0.25">
      <c r="A136" s="97"/>
      <c r="B136" s="97"/>
      <c r="C136" s="97"/>
    </row>
    <row r="137" spans="1:3" ht="15.75" x14ac:dyDescent="0.25">
      <c r="A137" s="98" t="s">
        <v>98</v>
      </c>
      <c r="B137" s="98"/>
      <c r="C137" s="98"/>
    </row>
    <row r="138" spans="1:3" x14ac:dyDescent="0.25">
      <c r="A138" s="99" t="s">
        <v>109</v>
      </c>
      <c r="B138" s="99"/>
      <c r="C138" s="99"/>
    </row>
    <row r="139" spans="1:3" x14ac:dyDescent="0.25">
      <c r="A139" s="100" t="s">
        <v>108</v>
      </c>
      <c r="B139" s="100"/>
      <c r="C139" s="100"/>
    </row>
    <row r="140" spans="1:3" ht="31.5" x14ac:dyDescent="0.25">
      <c r="A140" s="9" t="s">
        <v>1</v>
      </c>
      <c r="B140" s="10" t="s">
        <v>92</v>
      </c>
      <c r="C140" s="11" t="s">
        <v>93</v>
      </c>
    </row>
    <row r="141" spans="1:3" x14ac:dyDescent="0.25">
      <c r="A141" s="12" t="s">
        <v>2</v>
      </c>
      <c r="B141" s="13"/>
      <c r="C141" s="14"/>
    </row>
    <row r="142" spans="1:3" x14ac:dyDescent="0.25">
      <c r="A142" s="15" t="s">
        <v>3</v>
      </c>
      <c r="B142" s="16">
        <f>+B143+B147</f>
        <v>0</v>
      </c>
      <c r="C142" s="17"/>
    </row>
    <row r="143" spans="1:3" x14ac:dyDescent="0.25">
      <c r="A143" s="18" t="s">
        <v>4</v>
      </c>
      <c r="B143" s="19"/>
      <c r="C143" s="19"/>
    </row>
    <row r="144" spans="1:3" x14ac:dyDescent="0.25">
      <c r="A144" s="18" t="s">
        <v>100</v>
      </c>
      <c r="B144" s="19"/>
      <c r="C144" s="19"/>
    </row>
    <row r="145" spans="1:3" x14ac:dyDescent="0.25">
      <c r="A145" s="18" t="s">
        <v>6</v>
      </c>
      <c r="B145" s="19"/>
      <c r="C145" s="19"/>
    </row>
    <row r="146" spans="1:3" x14ac:dyDescent="0.25">
      <c r="A146" s="18" t="s">
        <v>7</v>
      </c>
      <c r="B146" s="19"/>
      <c r="C146" s="19"/>
    </row>
    <row r="147" spans="1:3" x14ac:dyDescent="0.25">
      <c r="A147" s="18" t="s">
        <v>8</v>
      </c>
      <c r="B147" s="19"/>
      <c r="C147" s="19"/>
    </row>
    <row r="148" spans="1:3" ht="15.75" x14ac:dyDescent="0.25">
      <c r="A148" s="20" t="s">
        <v>9</v>
      </c>
      <c r="B148" s="32">
        <f>+B157</f>
        <v>39592079</v>
      </c>
      <c r="C148" s="32">
        <f>+C151+C155+C157</f>
        <v>49009194</v>
      </c>
    </row>
    <row r="149" spans="1:3" x14ac:dyDescent="0.25">
      <c r="A149" s="18" t="s">
        <v>10</v>
      </c>
      <c r="B149" s="19"/>
      <c r="C149" s="19"/>
    </row>
    <row r="150" spans="1:3" x14ac:dyDescent="0.25">
      <c r="A150" s="18" t="s">
        <v>11</v>
      </c>
      <c r="B150" s="19"/>
      <c r="C150" s="19"/>
    </row>
    <row r="151" spans="1:3" x14ac:dyDescent="0.25">
      <c r="A151" s="18" t="s">
        <v>12</v>
      </c>
      <c r="B151" s="19"/>
      <c r="C151" s="33">
        <v>9300000</v>
      </c>
    </row>
    <row r="152" spans="1:3" x14ac:dyDescent="0.25">
      <c r="A152" s="18" t="s">
        <v>13</v>
      </c>
      <c r="B152" s="19"/>
      <c r="C152" s="19"/>
    </row>
    <row r="153" spans="1:3" x14ac:dyDescent="0.25">
      <c r="A153" s="18" t="s">
        <v>14</v>
      </c>
      <c r="B153" s="19"/>
      <c r="C153" s="19"/>
    </row>
    <row r="154" spans="1:3" x14ac:dyDescent="0.25">
      <c r="A154" s="18" t="s">
        <v>15</v>
      </c>
      <c r="B154" s="19"/>
      <c r="C154" s="19"/>
    </row>
    <row r="155" spans="1:3" ht="30" x14ac:dyDescent="0.25">
      <c r="A155" s="18" t="s">
        <v>16</v>
      </c>
      <c r="B155" s="19"/>
      <c r="C155" s="33">
        <v>930000</v>
      </c>
    </row>
    <row r="156" spans="1:3" ht="30" x14ac:dyDescent="0.25">
      <c r="A156" s="18" t="s">
        <v>17</v>
      </c>
      <c r="B156" s="19"/>
      <c r="C156" s="19"/>
    </row>
    <row r="157" spans="1:3" x14ac:dyDescent="0.25">
      <c r="A157" s="18" t="s">
        <v>18</v>
      </c>
      <c r="B157" s="19">
        <v>39592079</v>
      </c>
      <c r="C157" s="33">
        <v>38779194</v>
      </c>
    </row>
    <row r="158" spans="1:3" ht="15.75" x14ac:dyDescent="0.25">
      <c r="A158" s="20" t="s">
        <v>19</v>
      </c>
      <c r="B158" s="32">
        <f>+B159+B167</f>
        <v>1031221367</v>
      </c>
      <c r="C158" s="32">
        <f>+C159+C160+C161+C163+C167</f>
        <v>138741367</v>
      </c>
    </row>
    <row r="159" spans="1:3" x14ac:dyDescent="0.25">
      <c r="A159" s="18" t="s">
        <v>20</v>
      </c>
      <c r="B159" s="19">
        <v>1031221367</v>
      </c>
      <c r="C159" s="19">
        <v>108821367</v>
      </c>
    </row>
    <row r="160" spans="1:3" x14ac:dyDescent="0.25">
      <c r="A160" s="18" t="s">
        <v>21</v>
      </c>
      <c r="B160" s="19"/>
      <c r="C160" s="33">
        <v>5580000</v>
      </c>
    </row>
    <row r="161" spans="1:3" x14ac:dyDescent="0.25">
      <c r="A161" s="18" t="s">
        <v>22</v>
      </c>
      <c r="B161" s="19"/>
      <c r="C161" s="33">
        <v>1680000</v>
      </c>
    </row>
    <row r="162" spans="1:3" x14ac:dyDescent="0.25">
      <c r="A162" s="18" t="s">
        <v>23</v>
      </c>
      <c r="B162" s="19"/>
      <c r="C162" s="19"/>
    </row>
    <row r="163" spans="1:3" x14ac:dyDescent="0.25">
      <c r="A163" s="18" t="s">
        <v>24</v>
      </c>
      <c r="B163" s="19"/>
      <c r="C163" s="33">
        <v>1860000</v>
      </c>
    </row>
    <row r="164" spans="1:3" x14ac:dyDescent="0.25">
      <c r="A164" s="18" t="s">
        <v>25</v>
      </c>
      <c r="B164" s="19"/>
      <c r="C164" s="19"/>
    </row>
    <row r="165" spans="1:3" ht="30" x14ac:dyDescent="0.25">
      <c r="A165" s="18" t="s">
        <v>26</v>
      </c>
      <c r="B165" s="19"/>
      <c r="C165" s="19"/>
    </row>
    <row r="166" spans="1:3" ht="30" x14ac:dyDescent="0.25">
      <c r="A166" s="18" t="s">
        <v>27</v>
      </c>
      <c r="B166" s="19"/>
      <c r="C166" s="19"/>
    </row>
    <row r="167" spans="1:3" x14ac:dyDescent="0.25">
      <c r="A167" s="18" t="s">
        <v>28</v>
      </c>
      <c r="B167" s="19"/>
      <c r="C167" s="33">
        <v>20800000</v>
      </c>
    </row>
    <row r="168" spans="1:3" x14ac:dyDescent="0.25">
      <c r="A168" s="20" t="s">
        <v>29</v>
      </c>
      <c r="B168" s="19"/>
      <c r="C168" s="19"/>
    </row>
    <row r="169" spans="1:3" x14ac:dyDescent="0.25">
      <c r="A169" s="21" t="s">
        <v>30</v>
      </c>
      <c r="B169" s="19"/>
      <c r="C169" s="19"/>
    </row>
    <row r="170" spans="1:3" ht="30" x14ac:dyDescent="0.25">
      <c r="A170" s="21" t="s">
        <v>31</v>
      </c>
      <c r="B170" s="19"/>
      <c r="C170" s="19"/>
    </row>
    <row r="171" spans="1:3" ht="30" x14ac:dyDescent="0.25">
      <c r="A171" s="21" t="s">
        <v>32</v>
      </c>
      <c r="B171" s="19"/>
      <c r="C171" s="19"/>
    </row>
    <row r="172" spans="1:3" ht="30" x14ac:dyDescent="0.25">
      <c r="A172" s="21" t="s">
        <v>33</v>
      </c>
      <c r="B172" s="19"/>
      <c r="C172" s="19"/>
    </row>
    <row r="173" spans="1:3" ht="30" x14ac:dyDescent="0.25">
      <c r="A173" s="21" t="s">
        <v>34</v>
      </c>
      <c r="B173" s="19"/>
      <c r="C173" s="19"/>
    </row>
    <row r="174" spans="1:3" x14ac:dyDescent="0.25">
      <c r="A174" s="21" t="s">
        <v>35</v>
      </c>
      <c r="B174" s="19"/>
      <c r="C174" s="19"/>
    </row>
    <row r="175" spans="1:3" ht="30" x14ac:dyDescent="0.25">
      <c r="A175" s="21" t="s">
        <v>36</v>
      </c>
      <c r="B175" s="19"/>
      <c r="C175" s="19"/>
    </row>
    <row r="176" spans="1:3" x14ac:dyDescent="0.25">
      <c r="A176" s="22" t="s">
        <v>37</v>
      </c>
      <c r="B176" s="19"/>
      <c r="C176" s="19"/>
    </row>
    <row r="177" spans="1:5" x14ac:dyDescent="0.25">
      <c r="A177" s="21" t="s">
        <v>38</v>
      </c>
      <c r="B177" s="19"/>
      <c r="C177" s="19"/>
    </row>
    <row r="178" spans="1:5" ht="30" x14ac:dyDescent="0.25">
      <c r="A178" s="21" t="s">
        <v>39</v>
      </c>
      <c r="B178" s="19"/>
      <c r="C178" s="19"/>
    </row>
    <row r="179" spans="1:5" ht="30" x14ac:dyDescent="0.25">
      <c r="A179" s="21" t="s">
        <v>40</v>
      </c>
      <c r="B179" s="19"/>
      <c r="C179" s="19"/>
    </row>
    <row r="180" spans="1:5" ht="30" x14ac:dyDescent="0.25">
      <c r="A180" s="21" t="s">
        <v>41</v>
      </c>
      <c r="B180" s="19"/>
      <c r="C180" s="19"/>
    </row>
    <row r="181" spans="1:5" ht="30" x14ac:dyDescent="0.25">
      <c r="A181" s="21" t="s">
        <v>42</v>
      </c>
      <c r="B181" s="19"/>
      <c r="C181" s="19"/>
    </row>
    <row r="182" spans="1:5" x14ac:dyDescent="0.25">
      <c r="A182" s="21" t="s">
        <v>43</v>
      </c>
      <c r="B182" s="19"/>
      <c r="C182" s="19"/>
    </row>
    <row r="183" spans="1:5" ht="30" x14ac:dyDescent="0.25">
      <c r="A183" s="21" t="s">
        <v>44</v>
      </c>
      <c r="B183" s="19"/>
      <c r="C183" s="19"/>
    </row>
    <row r="184" spans="1:5" x14ac:dyDescent="0.25">
      <c r="A184" s="22" t="s">
        <v>45</v>
      </c>
      <c r="B184" s="31">
        <f>+B185</f>
        <v>32640019</v>
      </c>
      <c r="C184" s="31">
        <f>+C185+C188+C189</f>
        <v>947420019</v>
      </c>
    </row>
    <row r="185" spans="1:5" x14ac:dyDescent="0.25">
      <c r="A185" s="21" t="s">
        <v>46</v>
      </c>
      <c r="B185" s="19">
        <v>32640019</v>
      </c>
      <c r="C185" s="33">
        <v>667020019</v>
      </c>
    </row>
    <row r="186" spans="1:5" ht="30" x14ac:dyDescent="0.25">
      <c r="A186" s="21" t="s">
        <v>101</v>
      </c>
      <c r="B186" s="19"/>
      <c r="C186" s="19"/>
    </row>
    <row r="187" spans="1:5" x14ac:dyDescent="0.25">
      <c r="A187" s="21" t="s">
        <v>47</v>
      </c>
      <c r="B187" s="19"/>
      <c r="C187" s="19"/>
    </row>
    <row r="188" spans="1:5" ht="30" x14ac:dyDescent="0.25">
      <c r="A188" s="21" t="s">
        <v>48</v>
      </c>
      <c r="B188" s="19"/>
      <c r="C188" s="33">
        <v>247130000</v>
      </c>
      <c r="E188" s="37"/>
    </row>
    <row r="189" spans="1:5" x14ac:dyDescent="0.25">
      <c r="A189" s="21" t="s">
        <v>49</v>
      </c>
      <c r="B189" s="19"/>
      <c r="C189" s="33">
        <v>33270000</v>
      </c>
    </row>
    <row r="190" spans="1:5" x14ac:dyDescent="0.25">
      <c r="A190" s="21" t="s">
        <v>50</v>
      </c>
      <c r="B190" s="19"/>
      <c r="C190" s="19"/>
    </row>
    <row r="191" spans="1:5" x14ac:dyDescent="0.25">
      <c r="A191" s="21" t="s">
        <v>51</v>
      </c>
      <c r="B191" s="19"/>
      <c r="C191" s="19"/>
    </row>
    <row r="192" spans="1:5" x14ac:dyDescent="0.25">
      <c r="A192" s="21" t="s">
        <v>52</v>
      </c>
      <c r="B192" s="19"/>
      <c r="C192" s="19"/>
    </row>
    <row r="193" spans="1:3" ht="30" x14ac:dyDescent="0.25">
      <c r="A193" s="21" t="s">
        <v>53</v>
      </c>
      <c r="B193" s="19"/>
      <c r="C193" s="19"/>
    </row>
    <row r="194" spans="1:3" ht="15.75" x14ac:dyDescent="0.25">
      <c r="A194" s="22" t="s">
        <v>54</v>
      </c>
      <c r="B194" s="32">
        <f>+B195</f>
        <v>36546535</v>
      </c>
      <c r="C194" s="32">
        <f>+C195</f>
        <v>4829420</v>
      </c>
    </row>
    <row r="195" spans="1:3" x14ac:dyDescent="0.25">
      <c r="A195" s="21" t="s">
        <v>55</v>
      </c>
      <c r="B195" s="19">
        <v>36546535</v>
      </c>
      <c r="C195" s="33">
        <v>4829420</v>
      </c>
    </row>
    <row r="196" spans="1:3" x14ac:dyDescent="0.25">
      <c r="A196" s="21" t="s">
        <v>56</v>
      </c>
      <c r="B196" s="19"/>
      <c r="C196" s="19"/>
    </row>
    <row r="197" spans="1:3" x14ac:dyDescent="0.25">
      <c r="A197" s="21" t="s">
        <v>57</v>
      </c>
      <c r="B197" s="19"/>
      <c r="C197" s="19"/>
    </row>
    <row r="198" spans="1:3" ht="30" x14ac:dyDescent="0.25">
      <c r="A198" s="21" t="s">
        <v>58</v>
      </c>
      <c r="B198" s="19"/>
      <c r="C198" s="19"/>
    </row>
    <row r="199" spans="1:3" ht="30" x14ac:dyDescent="0.25">
      <c r="A199" s="22" t="s">
        <v>59</v>
      </c>
      <c r="B199" s="19"/>
      <c r="C199" s="19"/>
    </row>
    <row r="200" spans="1:3" x14ac:dyDescent="0.25">
      <c r="A200" s="21" t="s">
        <v>60</v>
      </c>
      <c r="B200" s="19"/>
      <c r="C200" s="19"/>
    </row>
    <row r="201" spans="1:3" ht="30" x14ac:dyDescent="0.25">
      <c r="A201" s="21" t="s">
        <v>61</v>
      </c>
      <c r="B201" s="19"/>
      <c r="C201" s="19"/>
    </row>
    <row r="202" spans="1:3" x14ac:dyDescent="0.25">
      <c r="A202" s="22" t="s">
        <v>62</v>
      </c>
      <c r="B202" s="19"/>
      <c r="C202" s="19"/>
    </row>
    <row r="203" spans="1:3" x14ac:dyDescent="0.25">
      <c r="A203" s="21" t="s">
        <v>63</v>
      </c>
      <c r="B203" s="19"/>
      <c r="C203" s="19"/>
    </row>
    <row r="204" spans="1:3" x14ac:dyDescent="0.25">
      <c r="A204" s="21" t="s">
        <v>64</v>
      </c>
      <c r="B204" s="19"/>
      <c r="C204" s="19"/>
    </row>
    <row r="205" spans="1:3" ht="30" x14ac:dyDescent="0.25">
      <c r="A205" s="21" t="s">
        <v>65</v>
      </c>
      <c r="B205" s="19"/>
      <c r="C205" s="19"/>
    </row>
    <row r="206" spans="1:3" ht="45" x14ac:dyDescent="0.25">
      <c r="A206" s="21" t="s">
        <v>118</v>
      </c>
      <c r="B206" s="19"/>
      <c r="C206" s="33"/>
    </row>
    <row r="207" spans="1:3" x14ac:dyDescent="0.25">
      <c r="A207" s="23" t="s">
        <v>66</v>
      </c>
      <c r="B207" s="24">
        <f>+B148+B158+B184+B194</f>
        <v>1140000000</v>
      </c>
      <c r="C207" s="24">
        <f>+C148+C158+C184+C194</f>
        <v>1140000000</v>
      </c>
    </row>
    <row r="208" spans="1:3" x14ac:dyDescent="0.25">
      <c r="A208" s="25"/>
      <c r="B208" s="19"/>
      <c r="C208" s="19"/>
    </row>
    <row r="209" spans="1:3" x14ac:dyDescent="0.25">
      <c r="A209" s="22" t="s">
        <v>67</v>
      </c>
      <c r="B209" s="19"/>
      <c r="C209" s="19"/>
    </row>
    <row r="210" spans="1:3" x14ac:dyDescent="0.25">
      <c r="A210" s="22" t="s">
        <v>68</v>
      </c>
      <c r="B210" s="19"/>
      <c r="C210" s="19"/>
    </row>
    <row r="211" spans="1:3" x14ac:dyDescent="0.25">
      <c r="A211" s="21" t="s">
        <v>69</v>
      </c>
      <c r="B211" s="19"/>
      <c r="C211" s="19"/>
    </row>
    <row r="212" spans="1:3" x14ac:dyDescent="0.25">
      <c r="A212" s="21" t="s">
        <v>70</v>
      </c>
      <c r="B212" s="19"/>
      <c r="C212" s="19"/>
    </row>
    <row r="213" spans="1:3" x14ac:dyDescent="0.25">
      <c r="A213" s="22" t="s">
        <v>71</v>
      </c>
      <c r="B213" s="19"/>
      <c r="C213" s="19"/>
    </row>
    <row r="214" spans="1:3" x14ac:dyDescent="0.25">
      <c r="A214" s="21" t="s">
        <v>72</v>
      </c>
      <c r="B214" s="19"/>
      <c r="C214" s="19"/>
    </row>
    <row r="215" spans="1:3" x14ac:dyDescent="0.25">
      <c r="A215" s="21" t="s">
        <v>73</v>
      </c>
      <c r="B215" s="19"/>
      <c r="C215" s="19"/>
    </row>
    <row r="216" spans="1:3" x14ac:dyDescent="0.25">
      <c r="A216" s="22" t="s">
        <v>74</v>
      </c>
      <c r="B216" s="19"/>
      <c r="C216" s="19"/>
    </row>
    <row r="217" spans="1:3" x14ac:dyDescent="0.25">
      <c r="A217" s="21" t="s">
        <v>75</v>
      </c>
      <c r="B217" s="19"/>
      <c r="C217" s="19"/>
    </row>
    <row r="218" spans="1:3" x14ac:dyDescent="0.25">
      <c r="A218" s="23" t="s">
        <v>76</v>
      </c>
      <c r="B218" s="24"/>
      <c r="C218" s="24"/>
    </row>
    <row r="219" spans="1:3" x14ac:dyDescent="0.25">
      <c r="A219" s="27"/>
      <c r="B219" s="19"/>
      <c r="C219" s="19"/>
    </row>
    <row r="220" spans="1:3" ht="15.75" x14ac:dyDescent="0.25">
      <c r="A220" s="28" t="s">
        <v>77</v>
      </c>
      <c r="B220" s="36">
        <f>+B207</f>
        <v>1140000000</v>
      </c>
      <c r="C220" s="36">
        <f>+C207</f>
        <v>1140000000</v>
      </c>
    </row>
    <row r="221" spans="1:3" x14ac:dyDescent="0.25">
      <c r="A221" s="6" t="s">
        <v>84</v>
      </c>
      <c r="B221" s="3"/>
      <c r="C221" s="3"/>
    </row>
    <row r="222" spans="1:3" x14ac:dyDescent="0.25">
      <c r="A222" s="2" t="s">
        <v>85</v>
      </c>
      <c r="B222" s="3"/>
      <c r="C222" s="3"/>
    </row>
    <row r="223" spans="1:3" x14ac:dyDescent="0.25">
      <c r="A223" s="2" t="s">
        <v>86</v>
      </c>
      <c r="B223" s="3"/>
      <c r="C223" s="3"/>
    </row>
    <row r="224" spans="1:3" x14ac:dyDescent="0.25">
      <c r="A224" s="2" t="s">
        <v>87</v>
      </c>
      <c r="B224" s="3"/>
      <c r="C224" s="3"/>
    </row>
    <row r="225" spans="1:3" x14ac:dyDescent="0.25">
      <c r="A225" s="5" t="s">
        <v>88</v>
      </c>
      <c r="B225" s="3"/>
      <c r="C225" s="3"/>
    </row>
    <row r="226" spans="1:3" x14ac:dyDescent="0.25">
      <c r="A226" s="2" t="s">
        <v>90</v>
      </c>
      <c r="B226" s="3"/>
      <c r="C226" s="3"/>
    </row>
    <row r="227" spans="1:3" x14ac:dyDescent="0.25">
      <c r="A227" s="2" t="s">
        <v>89</v>
      </c>
      <c r="B227" s="3"/>
      <c r="C227" s="3"/>
    </row>
    <row r="228" spans="1:3" ht="15.75" x14ac:dyDescent="0.25">
      <c r="A228" s="8"/>
      <c r="B228" s="4"/>
      <c r="C228" s="4"/>
    </row>
    <row r="229" spans="1:3" ht="15.75" x14ac:dyDescent="0.25">
      <c r="A229" s="8"/>
      <c r="B229" s="4"/>
      <c r="C229" s="4"/>
    </row>
    <row r="230" spans="1:3" ht="15.75" x14ac:dyDescent="0.25">
      <c r="A230" s="8"/>
      <c r="B230" s="4"/>
      <c r="C230" s="4"/>
    </row>
    <row r="231" spans="1:3" ht="15.75" x14ac:dyDescent="0.25">
      <c r="A231" s="8"/>
      <c r="B231" s="4"/>
      <c r="C231" s="4"/>
    </row>
    <row r="232" spans="1:3" ht="15.75" x14ac:dyDescent="0.25">
      <c r="A232" s="8"/>
      <c r="B232" s="4"/>
      <c r="C232" s="4"/>
    </row>
    <row r="233" spans="1:3" ht="15.75" x14ac:dyDescent="0.25">
      <c r="A233" s="8"/>
      <c r="B233" s="4"/>
      <c r="C233" s="4"/>
    </row>
    <row r="234" spans="1:3" x14ac:dyDescent="0.25">
      <c r="B234" s="26"/>
    </row>
    <row r="235" spans="1:3" ht="15.75" x14ac:dyDescent="0.25">
      <c r="A235" s="8"/>
      <c r="B235" s="101"/>
      <c r="C235" s="101"/>
    </row>
    <row r="236" spans="1:3" ht="15.75" x14ac:dyDescent="0.25">
      <c r="A236" s="1"/>
      <c r="B236" s="1"/>
      <c r="C236" s="1"/>
    </row>
    <row r="237" spans="1:3" ht="15.75" x14ac:dyDescent="0.25">
      <c r="A237" s="39"/>
      <c r="B237" s="1"/>
      <c r="C237" s="1"/>
    </row>
    <row r="238" spans="1:3" ht="18.75" x14ac:dyDescent="0.3">
      <c r="A238" s="30"/>
      <c r="B238" s="102"/>
      <c r="C238" s="102"/>
    </row>
    <row r="239" spans="1:3" ht="15.75" x14ac:dyDescent="0.25">
      <c r="A239" s="8"/>
      <c r="B239" s="101"/>
      <c r="C239" s="101"/>
    </row>
  </sheetData>
  <mergeCells count="20">
    <mergeCell ref="B235:C235"/>
    <mergeCell ref="B238:C238"/>
    <mergeCell ref="B239:C239"/>
    <mergeCell ref="A133:C133"/>
    <mergeCell ref="A134:C134"/>
    <mergeCell ref="A135:C135"/>
    <mergeCell ref="A136:C136"/>
    <mergeCell ref="A137:C137"/>
    <mergeCell ref="A138:C138"/>
    <mergeCell ref="A139:C139"/>
    <mergeCell ref="A11:C11"/>
    <mergeCell ref="B102:C102"/>
    <mergeCell ref="B104:C104"/>
    <mergeCell ref="B105:C105"/>
    <mergeCell ref="A6:C6"/>
    <mergeCell ref="A5:C5"/>
    <mergeCell ref="A7:C7"/>
    <mergeCell ref="A8:C8"/>
    <mergeCell ref="A9:C9"/>
    <mergeCell ref="A10:C10"/>
  </mergeCells>
  <pageMargins left="0.19685039370078741" right="0.27559055118110237" top="0.39370078740157483" bottom="0.43307086614173229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FINANC.</vt:lpstr>
      <vt:lpstr>PRES. APROBADO</vt:lpstr>
      <vt:lpstr>FINANC.!Área_de_impresión</vt:lpstr>
      <vt:lpstr>FINANC.!Títulos_a_imprimir</vt:lpstr>
      <vt:lpstr>'PRES. APROBADO'!Títulos_a_imprimir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Libre Acceso2</cp:lastModifiedBy>
  <cp:lastPrinted>2026-04-01T15:19:32Z</cp:lastPrinted>
  <dcterms:created xsi:type="dcterms:W3CDTF">2018-08-01T15:16:23Z</dcterms:created>
  <dcterms:modified xsi:type="dcterms:W3CDTF">2026-04-06T18:49:35Z</dcterms:modified>
</cp:coreProperties>
</file>