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INFORMES PROGRAMAS 2026\1 - Enero 2026\Contenido\"/>
    </mc:Choice>
  </mc:AlternateContent>
  <xr:revisionPtr revIDLastSave="0" documentId="13_ncr:1_{CE209246-A5BD-4782-8F5A-5CC3522ECE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3" l="1"/>
  <c r="G38" i="13"/>
  <c r="G39" i="13" s="1"/>
  <c r="F38" i="13"/>
  <c r="F36" i="13"/>
  <c r="F39" i="13" s="1"/>
  <c r="F31" i="13"/>
  <c r="G30" i="13"/>
  <c r="G29" i="13"/>
  <c r="G28" i="13"/>
  <c r="G27" i="13"/>
  <c r="G24" i="13"/>
  <c r="G20" i="13"/>
  <c r="F19" i="13"/>
  <c r="G19" i="13" s="1"/>
  <c r="G15" i="13"/>
  <c r="F15" i="13"/>
  <c r="G31" i="13" l="1"/>
  <c r="F21" i="13"/>
  <c r="G21" i="13"/>
</calcChain>
</file>

<file path=xl/sharedStrings.xml><?xml version="1.0" encoding="utf-8"?>
<sst xmlns="http://schemas.openxmlformats.org/spreadsheetml/2006/main" count="162" uniqueCount="82">
  <si>
    <t>Nombre del programa</t>
  </si>
  <si>
    <t>Subsidio o beneficio</t>
  </si>
  <si>
    <t>Instancia que lo gestiona</t>
  </si>
  <si>
    <t>Requisitos para postular</t>
  </si>
  <si>
    <t>Periodo o plazo de postulacón</t>
  </si>
  <si>
    <t>Criterios de evaluación y asignación</t>
  </si>
  <si>
    <t>Objetivos del subsidio o beneficio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</si>
  <si>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</si>
  <si>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</si>
  <si>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</si>
  <si>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</si>
  <si>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</si>
  <si>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</si>
  <si>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</si>
  <si>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</si>
  <si>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</si>
  <si>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</si>
  <si>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</si>
  <si>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 xml:space="preserve">Lic. Marino Pérez Báez </t>
  </si>
  <si>
    <t xml:space="preserve">Encargado </t>
  </si>
  <si>
    <t>CORRESPONDIENTES A ENERO 2026</t>
  </si>
  <si>
    <t>DIRECCION DE ASISTENCIA SOCIAL Y ALIMENTACION COMUNITARIA</t>
  </si>
  <si>
    <t>SUMINISTRO DE RACIONES DE ALIMENTOS COCIDOS EN COMEDORES  FIJOS Y EXPENDIOS</t>
  </si>
  <si>
    <t xml:space="preserve">HACER LA FILA.                                                       RETIRAR RACION DE ALIMENTOS </t>
  </si>
  <si>
    <t xml:space="preserve">Dirección de Planificación y Desarrollo </t>
  </si>
  <si>
    <t>Montos globales asignados</t>
  </si>
  <si>
    <t xml:space="preserve">TOTAL  RACIONES COCIDAS </t>
  </si>
  <si>
    <t xml:space="preserve">ENTREGA DE ALIMENTOS CRUDOS POR ACUERDOS INTERINSTITUCIONALES </t>
  </si>
  <si>
    <t>RACIONES CRUDAS</t>
  </si>
  <si>
    <t xml:space="preserve">DIRECCION GENERAL </t>
  </si>
  <si>
    <t>INSTITUCIONES GUBERNAMENTALES</t>
  </si>
  <si>
    <t xml:space="preserve">ACUERDO FIRMADO / INFORME DE BENEFICIARIOS QUE IMPACTAN </t>
  </si>
  <si>
    <t>MENSUAL</t>
  </si>
  <si>
    <t>REVISION Y AUTORIZACION DE LA SOLICITUD</t>
  </si>
  <si>
    <t>AUMENTAR LA TASA DE NUTRICION</t>
  </si>
  <si>
    <t xml:space="preserve">CUERPOS CASTRENSES </t>
  </si>
  <si>
    <t>DIRECCION GENERAL</t>
  </si>
  <si>
    <t>INSTITUCIONES SIN FINES DE LUCRO</t>
  </si>
  <si>
    <r>
      <rPr>
        <b/>
        <sz val="12"/>
        <rFont val="Times New Roman"/>
        <family val="1"/>
      </rPr>
      <t xml:space="preserve">FUNDACIONES:                                 </t>
    </r>
    <r>
      <rPr>
        <sz val="12"/>
        <rFont val="Times New Roman"/>
        <family val="1"/>
      </rPr>
      <t xml:space="preserve">COMUNICACIÓN, CERTIFICACION DEL AYUNTAMIENTO, COPIA DE LOS ESTATUTOS, COPIA DE CERTIFICACION DGII, COPIA CERTIFICACION ONAPI, COPIA DE INCORPORACIO EN LA PROCURADURIA GENERAL, COPIA DE PUBLICACION EN EL PERIODICO, DIRECCION Y TELEFONO, COPIA DE LA CEDULA REPRESENTANTE.  </t>
    </r>
  </si>
  <si>
    <t>DISMINUIR  LA DESNUTRICION</t>
  </si>
  <si>
    <r>
      <rPr>
        <b/>
        <sz val="12"/>
        <rFont val="Times New Roman"/>
        <family val="1"/>
      </rPr>
      <t xml:space="preserve">JUNTA DE VECINOS:                     </t>
    </r>
    <r>
      <rPr>
        <sz val="12"/>
        <rFont val="Times New Roman"/>
        <family val="1"/>
      </rPr>
      <t>COMUNICACION, COPIA DE A CEDULA, CARTA DEL AYUNTAMIENTO. TELEFONO Y DIRECCION.</t>
    </r>
  </si>
  <si>
    <r>
      <rPr>
        <b/>
        <sz val="12"/>
        <rFont val="Times New Roman"/>
        <family val="1"/>
      </rPr>
      <t>IGLESIAS:</t>
    </r>
    <r>
      <rPr>
        <sz val="12"/>
        <rFont val="Times New Roman"/>
        <family val="1"/>
      </rPr>
      <t xml:space="preserve">                                                     COMUNICACION, COPIA DE LA CEDULA, CERTIFICACION DEL AYUNTAMIENTO Y RNC.</t>
    </r>
  </si>
  <si>
    <t>PARTICULARES</t>
  </si>
  <si>
    <t>COMUNICACIÓN/ COPIA DE CEDULA</t>
  </si>
  <si>
    <t>FAMILIAS/ RECURRENTE</t>
  </si>
  <si>
    <t>COMUNICACIÓN/COPIA DE CEDULA</t>
  </si>
  <si>
    <t>BENEFICIARIO OCASIONAL E INDEPENDIENTE</t>
  </si>
  <si>
    <t>EMPLEADOS</t>
  </si>
  <si>
    <t>PROGRAMA DE ASISTENCIA A LOS EMPLEADOS</t>
  </si>
  <si>
    <t>CONSENTIMIENTO DE LA ADMINISTRACION GENERAL</t>
  </si>
  <si>
    <t>TOTAL  RACIONES CRUDAS</t>
  </si>
  <si>
    <t>PRODUCTO 001-Acciones comunes que no generan beneficiarios</t>
  </si>
  <si>
    <t>Cantidad de raciones</t>
  </si>
  <si>
    <t xml:space="preserve">SISTEMA DE PENITENCIERIA DE LA REPUBLICA DOMINICANA </t>
  </si>
  <si>
    <t xml:space="preserve">PRODUCTO 005-Personas en condiciones de vulnerabilidad  que reciben alimentos crudos y cocidos </t>
  </si>
  <si>
    <t xml:space="preserve">PRODUCTO 006-Familias en condiciones de vulnerabilidad que reciben articulos de asistencia social </t>
  </si>
  <si>
    <t xml:space="preserve">Cantidad </t>
  </si>
  <si>
    <t>Monto globales asignados</t>
  </si>
  <si>
    <t>DISTRIBUCION DE ELECTRODOMESTICOS Y ENSERES DEL HOGAR</t>
  </si>
  <si>
    <t xml:space="preserve">FAMILIAS DE ESCASOS RECURSOS ECONOMICOS </t>
  </si>
  <si>
    <t>MEJORAR LA CALIDAD DE VIDA DE FAMILIAS VULNERABLES</t>
  </si>
  <si>
    <t>TECHADO DE VIVIENDA</t>
  </si>
  <si>
    <t>ENTREGA AYUDA Y DONACIONES  (CANASTILLAS Y ARTICULOS PARA PERSONAS CON DISCAPACIDAD, OTROS)</t>
  </si>
  <si>
    <t xml:space="preserve">PERSONAS EN CONDICIONES DE VULNERABILIDAD </t>
  </si>
  <si>
    <t>*Valor total de los materiales utilizados  para el techado de vivienda.</t>
  </si>
  <si>
    <t>1,218,535.52*</t>
  </si>
  <si>
    <t>DISTRIBUCION DE ALIMENTOS CRUDOS</t>
  </si>
  <si>
    <t>GESTION Y DISTRIBUCION DE ALIMENTOS CRUDOS A CENTROS PENITENCIARIOS EN COORDINACION CON LA PROCURADURIA GENERAL DE LA REPUBLICA</t>
  </si>
  <si>
    <t xml:space="preserve">TOTAL  RACIONES </t>
  </si>
  <si>
    <t>ACUERDO INTERINSTITUCIONAL SISTEMA PENITENCIARIO</t>
  </si>
  <si>
    <t xml:space="preserve"> ELECTRODOMESTICOS Y ENSERES DEL HOGAR</t>
  </si>
  <si>
    <t xml:space="preserve"> CANASTILLAS Y ARTICULOS PARA PERSONAS CON DISCAPACIDAD, OTROS</t>
  </si>
  <si>
    <t>TOTAL  ARTICULOS DE ASISTENCIA SOCIAL</t>
  </si>
  <si>
    <t>SUMINISTRO  DE ALIMENTOS   COCIDOS EN COCINAS MÓVILES</t>
  </si>
  <si>
    <t>ASISTENCIA MEDICA BRINDADA A PERSONAS EN CONDICIONES DE VULNERABILIDAD</t>
  </si>
  <si>
    <t>CENTRO DE SALUD COMUNITARIO</t>
  </si>
  <si>
    <t xml:space="preserve">ASISTIR CON SU CEDULA </t>
  </si>
  <si>
    <t>DIARIO</t>
  </si>
  <si>
    <t xml:space="preserve">ASISTIR CON SU CEDULA AL CENTRO DE SALUD COMUNITARIO </t>
  </si>
  <si>
    <t xml:space="preserve">SUJETO A DISPONIBILIDAD </t>
  </si>
  <si>
    <t>ASISTENCIA MEDICA</t>
  </si>
  <si>
    <t>TOTAL PERSONAS ATENDIDAS CENTRO DE SALUD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</si>
</sst>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1" fontId="8" fillId="0" borderId="0" xfId="1" applyFont="1" applyBorder="1" applyAlignment="1">
      <alignment horizontal="left"/>
    </xf>
    <xf numFmtId="3" fontId="9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43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3" fontId="13" fillId="0" borderId="0" xfId="1" applyNumberFormat="1" applyFont="1" applyBorder="1" applyAlignment="1">
      <alignment horizontal="left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41" fontId="7" fillId="0" borderId="4" xfId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1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1" fontId="19" fillId="0" borderId="0" xfId="1" applyFont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wrapText="1"/>
    </xf>
    <xf numFmtId="41" fontId="17" fillId="0" borderId="7" xfId="1" applyFont="1" applyBorder="1" applyAlignment="1">
      <alignment horizontal="center" vertical="center" wrapText="1"/>
    </xf>
    <xf numFmtId="41" fontId="17" fillId="0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0</xdr:colOff>
      <xdr:row>7</xdr:row>
      <xdr:rowOff>19050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id="{C05FF04F-DE5B-4702-85C0-33B595C2E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78325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732405</xdr:colOff>
      <xdr:row>5</xdr:row>
      <xdr:rowOff>161924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B9A2E95A-BB1F-49D4-9E74-7A538BDEC353}"/>
            </a:ext>
          </a:extLst>
        </xdr:cNvPr>
        <xdr:cNvSpPr>
          <a:spLocks noChangeAspect="1" noChangeArrowheads="1"/>
        </xdr:cNvSpPr>
      </xdr:nvSpPr>
      <xdr:spPr bwMode="auto">
        <a:xfrm>
          <a:off x="17078324" y="380999"/>
          <a:ext cx="73240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292BFA7D-48C8-46D1-8F81-762F47AB2526}"/>
            </a:ext>
          </a:extLst>
        </xdr:cNvPr>
        <xdr:cNvSpPr>
          <a:spLocks noChangeAspect="1" noChangeArrowheads="1"/>
        </xdr:cNvSpPr>
      </xdr:nvSpPr>
      <xdr:spPr bwMode="auto">
        <a:xfrm>
          <a:off x="1551622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8</xdr:col>
      <xdr:colOff>1484914</xdr:colOff>
      <xdr:row>5</xdr:row>
      <xdr:rowOff>161926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5A1888EC-FDB0-42F4-AB96-BFA2C6C5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92601" y="600076"/>
          <a:ext cx="2188" cy="514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635000</xdr:colOff>
      <xdr:row>0</xdr:row>
      <xdr:rowOff>0</xdr:rowOff>
    </xdr:from>
    <xdr:to>
      <xdr:col>4</xdr:col>
      <xdr:colOff>2682875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082C12-3AAE-402E-9631-540941FF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5625" y="0"/>
          <a:ext cx="2047875" cy="87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A5E7-1E67-46A5-A29B-8436A95EF161}">
  <dimension ref="A1:K63"/>
  <sheetViews>
    <sheetView tabSelected="1" topLeftCell="A34" zoomScale="75" zoomScaleNormal="75" workbookViewId="0">
      <selection activeCell="F44" sqref="F44"/>
    </sheetView>
  </sheetViews>
  <sheetFormatPr baseColWidth="10" defaultRowHeight="15" x14ac:dyDescent="0.25"/>
  <cols>
    <col min="1" max="1" width="35.28515625" customWidth="1"/>
    <col min="2" max="2" width="27.5703125" customWidth="1"/>
    <col min="3" max="3" width="19.28515625" customWidth="1"/>
    <col min="4" max="4" width="23.140625" customWidth="1"/>
    <col min="5" max="5" width="48.140625" customWidth="1"/>
    <col min="6" max="6" width="13" customWidth="1"/>
    <col min="7" max="7" width="20.42578125" customWidth="1"/>
    <col min="8" max="8" width="19.5703125" customWidth="1"/>
    <col min="9" max="9" width="22.5703125" customWidth="1"/>
    <col min="10" max="10" width="20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2"/>
      <c r="C2" s="2"/>
      <c r="D2" s="3"/>
      <c r="E2" s="3"/>
      <c r="F2" s="2"/>
      <c r="G2" s="4"/>
      <c r="H2" s="4"/>
      <c r="I2" s="3"/>
      <c r="J2" s="3"/>
      <c r="K2" s="3"/>
    </row>
    <row r="3" spans="1:11" x14ac:dyDescent="0.25">
      <c r="A3" s="1"/>
      <c r="B3" s="2"/>
      <c r="C3" s="2"/>
      <c r="D3" s="3"/>
      <c r="E3" s="3"/>
      <c r="F3" s="2"/>
      <c r="G3" s="4"/>
      <c r="H3" s="4"/>
      <c r="I3" s="3"/>
      <c r="J3" s="3"/>
      <c r="K3" s="3"/>
    </row>
    <row r="4" spans="1:11" ht="15.75" x14ac:dyDescent="0.25">
      <c r="A4" s="5"/>
      <c r="B4" s="6"/>
      <c r="C4" s="6"/>
      <c r="D4" s="7"/>
      <c r="E4" s="7"/>
      <c r="F4" s="7"/>
      <c r="G4" s="8"/>
      <c r="H4" s="8"/>
      <c r="I4" s="7"/>
      <c r="J4" s="7"/>
      <c r="K4" s="3"/>
    </row>
    <row r="5" spans="1:1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3"/>
    </row>
    <row r="6" spans="1:11" x14ac:dyDescent="0.25">
      <c r="A6" s="65" t="s">
        <v>21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x14ac:dyDescent="0.25">
      <c r="A7" s="9"/>
      <c r="B7" s="10"/>
      <c r="C7" s="10"/>
      <c r="D7" s="10"/>
      <c r="E7" s="10"/>
      <c r="F7" s="10"/>
      <c r="G7" s="11"/>
      <c r="H7" s="11"/>
      <c r="I7" s="10"/>
      <c r="J7" s="10"/>
      <c r="K7" s="3"/>
    </row>
    <row r="8" spans="1:11" ht="19.5" x14ac:dyDescent="0.3">
      <c r="A8" s="66" t="s">
        <v>11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19.5" x14ac:dyDescent="0.3">
      <c r="A9" s="66" t="s">
        <v>20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19.5" x14ac:dyDescent="0.3">
      <c r="A10" s="66" t="s">
        <v>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19.5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18.75" x14ac:dyDescent="0.25">
      <c r="A12" s="67" t="s">
        <v>51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47.25" x14ac:dyDescent="0.25">
      <c r="A13" s="23" t="s">
        <v>0</v>
      </c>
      <c r="B13" s="23" t="s">
        <v>1</v>
      </c>
      <c r="C13" s="23" t="s">
        <v>2</v>
      </c>
      <c r="D13" s="23" t="s">
        <v>13</v>
      </c>
      <c r="E13" s="23" t="s">
        <v>3</v>
      </c>
      <c r="F13" s="23" t="s">
        <v>52</v>
      </c>
      <c r="G13" s="23" t="s">
        <v>25</v>
      </c>
      <c r="H13" s="23" t="s">
        <v>4</v>
      </c>
      <c r="I13" s="23" t="s">
        <v>5</v>
      </c>
      <c r="J13" s="23" t="s">
        <v>6</v>
      </c>
      <c r="K13" s="3"/>
    </row>
    <row r="14" spans="1:11" ht="96.75" customHeight="1" x14ac:dyDescent="0.25">
      <c r="A14" s="24" t="s">
        <v>67</v>
      </c>
      <c r="B14" s="24" t="s">
        <v>28</v>
      </c>
      <c r="C14" s="24" t="s">
        <v>29</v>
      </c>
      <c r="D14" s="24" t="s">
        <v>53</v>
      </c>
      <c r="E14" s="24" t="s">
        <v>69</v>
      </c>
      <c r="F14" s="25">
        <v>1901099.66</v>
      </c>
      <c r="G14" s="30">
        <v>80159099.659999996</v>
      </c>
      <c r="H14" s="24" t="s">
        <v>32</v>
      </c>
      <c r="I14" s="38" t="s">
        <v>33</v>
      </c>
      <c r="J14" s="24" t="s">
        <v>34</v>
      </c>
      <c r="K14" s="3"/>
    </row>
    <row r="15" spans="1:11" ht="19.5" x14ac:dyDescent="0.3">
      <c r="A15" s="68" t="s">
        <v>68</v>
      </c>
      <c r="B15" s="69"/>
      <c r="C15" s="69"/>
      <c r="D15" s="69"/>
      <c r="E15" s="70"/>
      <c r="F15" s="17">
        <f>SUM(F13:F14)</f>
        <v>1901099.66</v>
      </c>
      <c r="G15" s="32">
        <f>SUM(G13:G14)</f>
        <v>80159099.659999996</v>
      </c>
      <c r="H15" s="33"/>
      <c r="I15" s="33"/>
      <c r="J15" s="33"/>
    </row>
    <row r="16" spans="1:11" ht="19.5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ht="18.75" x14ac:dyDescent="0.25">
      <c r="A17" s="67" t="s">
        <v>54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47.25" x14ac:dyDescent="0.25">
      <c r="A18" s="23" t="s">
        <v>0</v>
      </c>
      <c r="B18" s="23" t="s">
        <v>1</v>
      </c>
      <c r="C18" s="23" t="s">
        <v>2</v>
      </c>
      <c r="D18" s="23" t="s">
        <v>13</v>
      </c>
      <c r="E18" s="23" t="s">
        <v>3</v>
      </c>
      <c r="F18" s="23" t="s">
        <v>17</v>
      </c>
      <c r="G18" s="23" t="s">
        <v>25</v>
      </c>
      <c r="H18" s="23" t="s">
        <v>4</v>
      </c>
      <c r="I18" s="23" t="s">
        <v>5</v>
      </c>
      <c r="J18" s="23" t="s">
        <v>6</v>
      </c>
      <c r="K18" s="3"/>
    </row>
    <row r="19" spans="1:11" ht="84" customHeight="1" x14ac:dyDescent="0.25">
      <c r="A19" s="24" t="s">
        <v>22</v>
      </c>
      <c r="B19" s="24" t="s">
        <v>8</v>
      </c>
      <c r="C19" s="24" t="s">
        <v>16</v>
      </c>
      <c r="D19" s="24" t="s">
        <v>12</v>
      </c>
      <c r="E19" s="27" t="s">
        <v>23</v>
      </c>
      <c r="F19" s="25">
        <f>63225+1907097</f>
        <v>1970322</v>
      </c>
      <c r="G19" s="30">
        <f>+F19*85.81</f>
        <v>169073330.81999999</v>
      </c>
      <c r="H19" s="24" t="s">
        <v>10</v>
      </c>
      <c r="I19" s="26" t="s">
        <v>9</v>
      </c>
      <c r="J19" s="24" t="s">
        <v>15</v>
      </c>
      <c r="K19" s="3"/>
    </row>
    <row r="20" spans="1:11" ht="64.5" customHeight="1" x14ac:dyDescent="0.25">
      <c r="A20" s="27" t="s">
        <v>73</v>
      </c>
      <c r="B20" s="27" t="s">
        <v>8</v>
      </c>
      <c r="C20" s="24" t="s">
        <v>14</v>
      </c>
      <c r="D20" s="24" t="s">
        <v>12</v>
      </c>
      <c r="E20" s="27" t="s">
        <v>23</v>
      </c>
      <c r="F20" s="28">
        <v>254326</v>
      </c>
      <c r="G20" s="31">
        <f>4299280+15473945.68</f>
        <v>19773225.68</v>
      </c>
      <c r="H20" s="27" t="s">
        <v>10</v>
      </c>
      <c r="I20" s="58" t="s">
        <v>9</v>
      </c>
      <c r="J20" s="27" t="s">
        <v>15</v>
      </c>
      <c r="K20" s="3"/>
    </row>
    <row r="21" spans="1:11" ht="18.75" x14ac:dyDescent="0.3">
      <c r="A21" s="68" t="s">
        <v>26</v>
      </c>
      <c r="B21" s="69"/>
      <c r="C21" s="69"/>
      <c r="D21" s="69"/>
      <c r="E21" s="70"/>
      <c r="F21" s="17">
        <f>SUM(F19:F20)</f>
        <v>2224648</v>
      </c>
      <c r="G21" s="32">
        <f>SUM(G19:G20)</f>
        <v>188846556.5</v>
      </c>
      <c r="H21" s="13"/>
      <c r="I21" s="15"/>
      <c r="J21" s="12"/>
      <c r="K21" s="3"/>
    </row>
    <row r="22" spans="1:11" ht="75" customHeight="1" x14ac:dyDescent="0.25">
      <c r="A22" s="24" t="s">
        <v>27</v>
      </c>
      <c r="B22" s="24" t="s">
        <v>28</v>
      </c>
      <c r="C22" s="24" t="s">
        <v>29</v>
      </c>
      <c r="D22" s="24" t="s">
        <v>30</v>
      </c>
      <c r="E22" s="24" t="s">
        <v>31</v>
      </c>
      <c r="F22" s="36">
        <v>41400</v>
      </c>
      <c r="G22" s="37">
        <v>33842430</v>
      </c>
      <c r="H22" s="27" t="s">
        <v>32</v>
      </c>
      <c r="I22" s="58" t="s">
        <v>33</v>
      </c>
      <c r="J22" s="27" t="s">
        <v>34</v>
      </c>
      <c r="K22" s="3"/>
    </row>
    <row r="23" spans="1:11" ht="67.5" customHeight="1" x14ac:dyDescent="0.25">
      <c r="A23" s="24" t="s">
        <v>27</v>
      </c>
      <c r="B23" s="24" t="s">
        <v>28</v>
      </c>
      <c r="C23" s="24" t="s">
        <v>29</v>
      </c>
      <c r="D23" s="24" t="s">
        <v>35</v>
      </c>
      <c r="E23" s="24" t="s">
        <v>31</v>
      </c>
      <c r="F23" s="36">
        <v>8200</v>
      </c>
      <c r="G23" s="37">
        <v>6703090</v>
      </c>
      <c r="H23" s="24" t="s">
        <v>32</v>
      </c>
      <c r="I23" s="38" t="s">
        <v>33</v>
      </c>
      <c r="J23" s="24" t="s">
        <v>34</v>
      </c>
      <c r="K23" s="3"/>
    </row>
    <row r="24" spans="1:11" ht="159.75" customHeight="1" x14ac:dyDescent="0.25">
      <c r="A24" s="71" t="s">
        <v>66</v>
      </c>
      <c r="B24" s="71" t="s">
        <v>28</v>
      </c>
      <c r="C24" s="71" t="s">
        <v>36</v>
      </c>
      <c r="D24" s="74" t="s">
        <v>37</v>
      </c>
      <c r="E24" s="39" t="s">
        <v>38</v>
      </c>
      <c r="F24" s="77">
        <v>61217</v>
      </c>
      <c r="G24" s="86">
        <f>+F24*817.45</f>
        <v>50041836.650000006</v>
      </c>
      <c r="H24" s="89" t="s">
        <v>32</v>
      </c>
      <c r="I24" s="92" t="s">
        <v>33</v>
      </c>
      <c r="J24" s="71" t="s">
        <v>39</v>
      </c>
      <c r="K24" s="3"/>
    </row>
    <row r="25" spans="1:11" ht="68.25" customHeight="1" x14ac:dyDescent="0.25">
      <c r="A25" s="72"/>
      <c r="B25" s="72"/>
      <c r="C25" s="72"/>
      <c r="D25" s="75"/>
      <c r="E25" s="39" t="s">
        <v>40</v>
      </c>
      <c r="F25" s="78"/>
      <c r="G25" s="87"/>
      <c r="H25" s="90"/>
      <c r="I25" s="93"/>
      <c r="J25" s="72"/>
      <c r="K25" s="3"/>
    </row>
    <row r="26" spans="1:11" ht="62.25" customHeight="1" x14ac:dyDescent="0.25">
      <c r="A26" s="73"/>
      <c r="B26" s="73"/>
      <c r="C26" s="73"/>
      <c r="D26" s="76"/>
      <c r="E26" s="39" t="s">
        <v>41</v>
      </c>
      <c r="F26" s="79"/>
      <c r="G26" s="88"/>
      <c r="H26" s="91"/>
      <c r="I26" s="94"/>
      <c r="J26" s="73"/>
      <c r="K26" s="3"/>
    </row>
    <row r="27" spans="1:11" ht="52.5" customHeight="1" x14ac:dyDescent="0.25">
      <c r="A27" s="42" t="s">
        <v>66</v>
      </c>
      <c r="B27" s="42" t="s">
        <v>28</v>
      </c>
      <c r="C27" s="42" t="s">
        <v>36</v>
      </c>
      <c r="D27" s="43" t="s">
        <v>42</v>
      </c>
      <c r="E27" s="39" t="s">
        <v>43</v>
      </c>
      <c r="F27" s="44">
        <v>50400</v>
      </c>
      <c r="G27" s="41">
        <f t="shared" ref="G27:G30" si="0">+F27*817.45</f>
        <v>41199480</v>
      </c>
      <c r="H27" s="45" t="s">
        <v>32</v>
      </c>
      <c r="I27" s="46" t="s">
        <v>33</v>
      </c>
      <c r="J27" s="42" t="s">
        <v>39</v>
      </c>
      <c r="K27" s="3"/>
    </row>
    <row r="28" spans="1:11" ht="51" customHeight="1" x14ac:dyDescent="0.25">
      <c r="A28" s="42" t="s">
        <v>66</v>
      </c>
      <c r="B28" s="42" t="s">
        <v>28</v>
      </c>
      <c r="C28" s="42" t="s">
        <v>36</v>
      </c>
      <c r="D28" s="43" t="s">
        <v>44</v>
      </c>
      <c r="E28" s="39" t="s">
        <v>45</v>
      </c>
      <c r="F28" s="44">
        <v>1675</v>
      </c>
      <c r="G28" s="40">
        <f t="shared" si="0"/>
        <v>1369228.75</v>
      </c>
      <c r="H28" s="45" t="s">
        <v>32</v>
      </c>
      <c r="I28" s="46" t="s">
        <v>33</v>
      </c>
      <c r="J28" s="42" t="s">
        <v>39</v>
      </c>
      <c r="K28" s="3"/>
    </row>
    <row r="29" spans="1:11" ht="60" customHeight="1" x14ac:dyDescent="0.25">
      <c r="A29" s="42" t="s">
        <v>66</v>
      </c>
      <c r="B29" s="42" t="s">
        <v>28</v>
      </c>
      <c r="C29" s="42" t="s">
        <v>36</v>
      </c>
      <c r="D29" s="43" t="s">
        <v>46</v>
      </c>
      <c r="E29" s="39" t="s">
        <v>45</v>
      </c>
      <c r="F29" s="44">
        <v>153981</v>
      </c>
      <c r="G29" s="40">
        <f t="shared" si="0"/>
        <v>125871768.45</v>
      </c>
      <c r="H29" s="45" t="s">
        <v>32</v>
      </c>
      <c r="I29" s="46" t="s">
        <v>33</v>
      </c>
      <c r="J29" s="42" t="s">
        <v>39</v>
      </c>
      <c r="K29" s="3"/>
    </row>
    <row r="30" spans="1:11" ht="67.5" customHeight="1" x14ac:dyDescent="0.25">
      <c r="A30" s="42" t="s">
        <v>66</v>
      </c>
      <c r="B30" s="47" t="s">
        <v>28</v>
      </c>
      <c r="C30" s="47" t="s">
        <v>36</v>
      </c>
      <c r="D30" s="45" t="s">
        <v>47</v>
      </c>
      <c r="E30" s="48" t="s">
        <v>48</v>
      </c>
      <c r="F30" s="49">
        <v>13440</v>
      </c>
      <c r="G30" s="40">
        <f t="shared" si="0"/>
        <v>10986528</v>
      </c>
      <c r="H30" s="45" t="s">
        <v>32</v>
      </c>
      <c r="I30" s="46" t="s">
        <v>49</v>
      </c>
      <c r="J30" s="42" t="s">
        <v>39</v>
      </c>
      <c r="K30" s="3"/>
    </row>
    <row r="31" spans="1:11" ht="18.75" x14ac:dyDescent="0.3">
      <c r="A31" s="95" t="s">
        <v>50</v>
      </c>
      <c r="B31" s="95"/>
      <c r="C31" s="95"/>
      <c r="D31" s="95"/>
      <c r="E31" s="95"/>
      <c r="F31" s="17">
        <f>SUM(F22:F30)</f>
        <v>330313</v>
      </c>
      <c r="G31" s="32">
        <f>SUM(G22:G30)</f>
        <v>270014361.85000002</v>
      </c>
      <c r="H31" s="13"/>
      <c r="I31" s="15"/>
      <c r="J31" s="12"/>
      <c r="K31" s="3"/>
    </row>
    <row r="32" spans="1:11" ht="18.75" x14ac:dyDescent="0.3">
      <c r="A32" s="12"/>
      <c r="B32" s="13"/>
      <c r="C32" s="13"/>
      <c r="D32" s="14"/>
      <c r="E32" s="14"/>
      <c r="F32" s="18"/>
      <c r="G32" s="18"/>
      <c r="H32" s="18"/>
      <c r="I32" s="13"/>
      <c r="J32" s="15"/>
      <c r="K32" s="12"/>
    </row>
    <row r="33" spans="1:11" ht="18.75" x14ac:dyDescent="0.3">
      <c r="A33" s="12"/>
      <c r="B33" s="13"/>
      <c r="C33" s="13"/>
      <c r="D33" s="13"/>
      <c r="E33" s="14"/>
      <c r="F33" s="12"/>
      <c r="G33" s="12"/>
      <c r="H33" s="12"/>
      <c r="I33" s="19"/>
      <c r="J33" s="15"/>
      <c r="K33" s="12"/>
    </row>
    <row r="34" spans="1:11" ht="18.75" x14ac:dyDescent="0.25">
      <c r="A34" s="67" t="s">
        <v>55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ht="47.25" x14ac:dyDescent="0.25">
      <c r="A35" s="23" t="s">
        <v>0</v>
      </c>
      <c r="B35" s="23" t="s">
        <v>1</v>
      </c>
      <c r="C35" s="23" t="s">
        <v>2</v>
      </c>
      <c r="D35" s="23" t="s">
        <v>13</v>
      </c>
      <c r="E35" s="23" t="s">
        <v>3</v>
      </c>
      <c r="F35" s="23" t="s">
        <v>56</v>
      </c>
      <c r="G35" s="23" t="s">
        <v>57</v>
      </c>
      <c r="H35" s="23" t="s">
        <v>4</v>
      </c>
      <c r="I35" s="23" t="s">
        <v>5</v>
      </c>
      <c r="J35" s="23" t="s">
        <v>6</v>
      </c>
      <c r="K35" s="3"/>
    </row>
    <row r="36" spans="1:11" ht="73.5" customHeight="1" x14ac:dyDescent="0.25">
      <c r="A36" s="52" t="s">
        <v>58</v>
      </c>
      <c r="B36" s="52" t="s">
        <v>70</v>
      </c>
      <c r="C36" s="47" t="s">
        <v>36</v>
      </c>
      <c r="D36" s="47" t="s">
        <v>59</v>
      </c>
      <c r="E36" s="39" t="s">
        <v>43</v>
      </c>
      <c r="F36" s="49">
        <f>16+85+29+22+33+10+13+1+47+23+53+61+2+21+100+77+3+15+48</f>
        <v>659</v>
      </c>
      <c r="G36" s="53">
        <v>5679226.1600000001</v>
      </c>
      <c r="H36" s="47" t="s">
        <v>79</v>
      </c>
      <c r="I36" s="46" t="s">
        <v>33</v>
      </c>
      <c r="J36" s="51" t="s">
        <v>60</v>
      </c>
      <c r="K36" s="3"/>
    </row>
    <row r="37" spans="1:11" ht="76.5" customHeight="1" x14ac:dyDescent="0.25">
      <c r="A37" s="52" t="s">
        <v>58</v>
      </c>
      <c r="B37" s="52" t="s">
        <v>61</v>
      </c>
      <c r="C37" s="47" t="s">
        <v>36</v>
      </c>
      <c r="D37" s="47" t="s">
        <v>59</v>
      </c>
      <c r="E37" s="39" t="s">
        <v>43</v>
      </c>
      <c r="F37" s="49">
        <v>19</v>
      </c>
      <c r="G37" s="57" t="s">
        <v>65</v>
      </c>
      <c r="H37" s="47" t="s">
        <v>79</v>
      </c>
      <c r="I37" s="46" t="s">
        <v>33</v>
      </c>
      <c r="J37" s="51" t="s">
        <v>60</v>
      </c>
      <c r="K37" s="3"/>
    </row>
    <row r="38" spans="1:11" ht="77.25" customHeight="1" x14ac:dyDescent="0.25">
      <c r="A38" s="52" t="s">
        <v>62</v>
      </c>
      <c r="B38" s="52" t="s">
        <v>71</v>
      </c>
      <c r="C38" s="47" t="s">
        <v>36</v>
      </c>
      <c r="D38" s="47" t="s">
        <v>63</v>
      </c>
      <c r="E38" s="39" t="s">
        <v>43</v>
      </c>
      <c r="F38" s="49">
        <f>1+1+10+6</f>
        <v>18</v>
      </c>
      <c r="G38" s="53">
        <f>1593+1076.61+17671.5+74976.78</f>
        <v>95317.89</v>
      </c>
      <c r="H38" s="47" t="s">
        <v>79</v>
      </c>
      <c r="I38" s="46" t="s">
        <v>33</v>
      </c>
      <c r="J38" s="51" t="s">
        <v>60</v>
      </c>
      <c r="K38" s="3"/>
    </row>
    <row r="39" spans="1:11" ht="18.75" x14ac:dyDescent="0.25">
      <c r="A39" s="80" t="s">
        <v>72</v>
      </c>
      <c r="B39" s="81"/>
      <c r="C39" s="81"/>
      <c r="D39" s="81"/>
      <c r="E39" s="82"/>
      <c r="F39" s="55">
        <f>SUM(F36:F38)</f>
        <v>696</v>
      </c>
      <c r="G39" s="56">
        <f>SUM(G36:G38)+1218535.52</f>
        <v>6993079.5700000003</v>
      </c>
      <c r="H39" s="50"/>
      <c r="I39" s="50"/>
      <c r="J39" s="50"/>
      <c r="K39" s="3"/>
    </row>
    <row r="40" spans="1:11" ht="78.75" x14ac:dyDescent="0.25">
      <c r="A40" s="52" t="s">
        <v>74</v>
      </c>
      <c r="B40" s="52" t="s">
        <v>80</v>
      </c>
      <c r="C40" s="47" t="s">
        <v>75</v>
      </c>
      <c r="D40" s="47" t="s">
        <v>63</v>
      </c>
      <c r="E40" s="39" t="s">
        <v>76</v>
      </c>
      <c r="F40" s="49">
        <v>3432</v>
      </c>
      <c r="G40" s="47" t="s">
        <v>9</v>
      </c>
      <c r="H40" s="47" t="s">
        <v>77</v>
      </c>
      <c r="I40" s="46" t="s">
        <v>78</v>
      </c>
      <c r="J40" s="42" t="s">
        <v>60</v>
      </c>
      <c r="K40" s="50"/>
    </row>
    <row r="41" spans="1:11" ht="18.75" x14ac:dyDescent="0.25">
      <c r="A41" s="85" t="s">
        <v>81</v>
      </c>
      <c r="B41" s="85"/>
      <c r="C41" s="85"/>
      <c r="D41" s="85"/>
      <c r="E41" s="85"/>
      <c r="F41" s="60">
        <f>SUM(F40:F40)</f>
        <v>3432</v>
      </c>
      <c r="G41" s="61"/>
      <c r="H41" s="62"/>
      <c r="I41" s="63"/>
      <c r="J41" s="50"/>
    </row>
    <row r="42" spans="1:11" ht="18.75" x14ac:dyDescent="0.25">
      <c r="A42" s="50"/>
      <c r="B42" s="50"/>
      <c r="C42" s="50"/>
      <c r="D42" s="50"/>
      <c r="E42" s="50"/>
      <c r="F42" s="59"/>
      <c r="G42" s="61"/>
      <c r="H42" s="62"/>
      <c r="I42" s="63"/>
      <c r="J42" s="50"/>
    </row>
    <row r="43" spans="1:11" ht="18.75" x14ac:dyDescent="0.25">
      <c r="A43" s="50"/>
      <c r="B43" s="50"/>
      <c r="C43" s="50"/>
      <c r="D43" s="50"/>
      <c r="E43" s="50"/>
      <c r="F43" s="59"/>
      <c r="G43" s="61"/>
      <c r="H43" s="62"/>
      <c r="I43" s="63"/>
      <c r="J43" s="50"/>
    </row>
    <row r="44" spans="1:11" ht="20.25" x14ac:dyDescent="0.3">
      <c r="A44" s="54" t="s">
        <v>64</v>
      </c>
      <c r="B44" s="50"/>
      <c r="C44" s="50"/>
      <c r="D44" s="50"/>
      <c r="E44" s="50"/>
      <c r="F44" s="50"/>
      <c r="G44" s="50"/>
      <c r="H44" s="50"/>
      <c r="I44" s="50"/>
      <c r="J44" s="50"/>
      <c r="K44" s="34"/>
    </row>
    <row r="45" spans="1:11" ht="20.25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35"/>
    </row>
    <row r="46" spans="1:11" ht="20.25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35"/>
    </row>
    <row r="47" spans="1:11" ht="20.25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35"/>
    </row>
    <row r="48" spans="1:11" ht="20.25" x14ac:dyDescent="0.25">
      <c r="A48" s="83" t="s">
        <v>18</v>
      </c>
      <c r="B48" s="83"/>
      <c r="C48" s="83"/>
      <c r="D48" s="83"/>
      <c r="E48" s="83"/>
      <c r="F48" s="83"/>
      <c r="G48" s="83"/>
      <c r="H48" s="83"/>
      <c r="I48" s="83"/>
      <c r="J48" s="83"/>
      <c r="K48" s="35"/>
    </row>
    <row r="49" spans="1:11" ht="20.25" x14ac:dyDescent="0.25">
      <c r="A49" s="84" t="s">
        <v>19</v>
      </c>
      <c r="B49" s="84"/>
      <c r="C49" s="84"/>
      <c r="D49" s="84"/>
      <c r="E49" s="84"/>
      <c r="F49" s="84"/>
      <c r="G49" s="84"/>
      <c r="H49" s="84"/>
      <c r="I49" s="84"/>
      <c r="J49" s="84"/>
      <c r="K49" s="50"/>
    </row>
    <row r="50" spans="1:11" ht="20.25" x14ac:dyDescent="0.25">
      <c r="A50" s="84" t="s">
        <v>24</v>
      </c>
      <c r="B50" s="84"/>
      <c r="C50" s="84"/>
      <c r="D50" s="84"/>
      <c r="E50" s="84"/>
      <c r="F50" s="84"/>
      <c r="G50" s="84"/>
      <c r="H50" s="84"/>
      <c r="I50" s="84"/>
      <c r="J50" s="84"/>
      <c r="K50" s="50"/>
    </row>
    <row r="51" spans="1:11" ht="18.75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ht="18.75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 ht="18.75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 ht="18.75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ht="18.75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ht="18.75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 ht="20.25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34"/>
    </row>
    <row r="58" spans="1:11" ht="20.25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35"/>
    </row>
    <row r="59" spans="1:11" ht="20.25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5"/>
    </row>
    <row r="60" spans="1:11" ht="20.2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20"/>
    </row>
    <row r="61" spans="1:11" ht="20.2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"/>
    </row>
    <row r="62" spans="1:11" ht="20.25" x14ac:dyDescent="0.3">
      <c r="A62" s="20"/>
      <c r="B62" s="21"/>
      <c r="C62" s="21"/>
      <c r="D62" s="22"/>
      <c r="E62" s="22"/>
      <c r="F62" s="20"/>
      <c r="G62" s="20"/>
      <c r="H62" s="20"/>
      <c r="I62" s="21"/>
      <c r="J62" s="29"/>
    </row>
    <row r="63" spans="1:11" x14ac:dyDescent="0.25">
      <c r="A63" s="12"/>
      <c r="B63" s="13"/>
      <c r="C63" s="13"/>
      <c r="D63" s="14"/>
      <c r="E63" s="14"/>
      <c r="F63" s="12"/>
      <c r="G63" s="16"/>
      <c r="H63" s="16"/>
      <c r="I63" s="15"/>
      <c r="J63" s="12"/>
    </row>
  </sheetData>
  <mergeCells count="25">
    <mergeCell ref="A31:E31"/>
    <mergeCell ref="A34:K34"/>
    <mergeCell ref="A39:E39"/>
    <mergeCell ref="A48:J48"/>
    <mergeCell ref="A50:J50"/>
    <mergeCell ref="A49:J49"/>
    <mergeCell ref="A41:E41"/>
    <mergeCell ref="A12:K12"/>
    <mergeCell ref="A17:K17"/>
    <mergeCell ref="A21:E21"/>
    <mergeCell ref="A24:A26"/>
    <mergeCell ref="B24:B26"/>
    <mergeCell ref="C24:C26"/>
    <mergeCell ref="D24:D26"/>
    <mergeCell ref="F24:F26"/>
    <mergeCell ref="A15:E15"/>
    <mergeCell ref="G24:G26"/>
    <mergeCell ref="H24:H26"/>
    <mergeCell ref="I24:I26"/>
    <mergeCell ref="J24:J26"/>
    <mergeCell ref="A5:J5"/>
    <mergeCell ref="A6:K6"/>
    <mergeCell ref="A8:K8"/>
    <mergeCell ref="A9:K9"/>
    <mergeCell ref="A10:K10"/>
  </mergeCells>
  <pageMargins left="0.11811023622047245" right="0.11811023622047245" top="0.11811023622047245" bottom="0.11811023622047245" header="0.11811023622047245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2026-04-17T17:15:46Z</cp:lastPrinted>
  <dcterms:created xsi:type="dcterms:W3CDTF">2019-02-01T16:15:51Z</dcterms:created>
  <dcterms:modified xsi:type="dcterms:W3CDTF">2026-04-20T15:17:55Z</dcterms:modified>
</cp:coreProperties>
</file>