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-105" yWindow="-105" windowWidth="23250" windowHeight="12450"/>
  </bookViews>
  <sheets>
    <sheet name="TRAMITE" sheetId="4" r:id="rId1"/>
  </sheets>
  <definedNames>
    <definedName name="_xlnm.Print_Area" localSheetId="0">TRAMITE!$A$1:$S$26</definedName>
    <definedName name="FEB">#REF!</definedName>
    <definedName name="NOMBRE" localSheetId="0">#REF!</definedName>
    <definedName name="NOMBRE">#REF!</definedName>
  </definedNames>
  <calcPr calcId="191029"/>
</workbook>
</file>

<file path=xl/calcChain.xml><?xml version="1.0" encoding="utf-8"?>
<calcChain xmlns="http://schemas.openxmlformats.org/spreadsheetml/2006/main">
  <c r="H17" i="4" l="1"/>
  <c r="I17" i="4"/>
  <c r="J17" i="4"/>
  <c r="K17" i="4"/>
  <c r="L17" i="4"/>
  <c r="M17" i="4"/>
  <c r="N17" i="4"/>
  <c r="O17" i="4"/>
  <c r="G17" i="4" l="1"/>
  <c r="P16" i="4"/>
  <c r="R16" i="4" s="1"/>
  <c r="M16" i="4"/>
  <c r="K16" i="4"/>
  <c r="J16" i="4"/>
  <c r="P15" i="4"/>
  <c r="R15" i="4" s="1"/>
  <c r="M15" i="4"/>
  <c r="K15" i="4"/>
  <c r="J15" i="4"/>
  <c r="P14" i="4"/>
  <c r="R14" i="4" s="1"/>
  <c r="M14" i="4"/>
  <c r="K14" i="4"/>
  <c r="J14" i="4"/>
  <c r="P13" i="4"/>
  <c r="R13" i="4" s="1"/>
  <c r="M13" i="4"/>
  <c r="K13" i="4"/>
  <c r="J13" i="4"/>
  <c r="R17" i="4" l="1"/>
  <c r="O13" i="4"/>
  <c r="O14" i="4"/>
  <c r="Q16" i="4"/>
  <c r="Q14" i="4"/>
  <c r="O16" i="4"/>
  <c r="P17" i="4"/>
  <c r="Q15" i="4"/>
  <c r="Q13" i="4"/>
  <c r="O15" i="4"/>
  <c r="Q17" i="4" l="1"/>
</calcChain>
</file>

<file path=xl/sharedStrings.xml><?xml version="1.0" encoding="utf-8"?>
<sst xmlns="http://schemas.openxmlformats.org/spreadsheetml/2006/main" count="55" uniqueCount="46">
  <si>
    <t>F</t>
  </si>
  <si>
    <t>CONSERJE</t>
  </si>
  <si>
    <t>INSPECTOR (A)</t>
  </si>
  <si>
    <t>AYUDANTE</t>
  </si>
  <si>
    <t>PRESIDENCIA DE LA REPUBLICA</t>
  </si>
  <si>
    <t>COMEDORES ECONOMICOS DEL ESTADO DOMINICANO</t>
  </si>
  <si>
    <t>Total Retenciones y Aportes</t>
  </si>
  <si>
    <t>Seguro de Pensión (9.97%) (4*)</t>
  </si>
  <si>
    <t>Riesgos Laborales (1.15%) (2*)</t>
  </si>
  <si>
    <t>Registro Dependientes Adicionales Y OTROS DESCUENTOS (5*)</t>
  </si>
  <si>
    <t>Subtotal TSS</t>
  </si>
  <si>
    <t>Deducción Empleado</t>
  </si>
  <si>
    <t>Aportes Patronal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</si>
  <si>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</si>
  <si>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</si>
  <si>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</si>
  <si>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</si>
  <si>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</si>
  <si>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</si>
  <si>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</si>
  <si>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</si>
  <si>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</si>
  <si>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</si>
  <si>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</si>
  <si>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</si>
  <si>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</si>
  <si>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</si>
  <si>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  (5*) Deducción directa declaración TSS del SUIRPLUS por registro de dependientes adicionales al SDSS. RD$1,715.46 por cada dependiente adicional registrado.</t>
  </si>
  <si>
    <t>El valor exento de Impuestos Sobre la Renta es de RD34,685.00.</t>
  </si>
  <si>
    <t>LISSETTE PAMELA SANTANA PICHARDO</t>
  </si>
  <si>
    <t>ENCARGADA DE REGISTRO, CONTROL Y NOMINAS</t>
  </si>
  <si>
    <t>FIJOS</t>
  </si>
  <si>
    <t>Seguridad Social (LEY 87-01)</t>
  </si>
  <si>
    <t>Sub-Cuenta No.</t>
  </si>
  <si>
    <t>Seguro de Salud (10.53%)    (3*)</t>
  </si>
  <si>
    <t xml:space="preserve">Reg No. </t>
  </si>
  <si>
    <t>CARMEN CACERES HERNANDEZ</t>
  </si>
  <si>
    <t>DEPARTAMENTO DE  INSPECCION</t>
  </si>
  <si>
    <t>JOSEFA PEREZ GONZALEZ</t>
  </si>
  <si>
    <t>COMEDOR  LOS MINA</t>
  </si>
  <si>
    <t>ANA ISIDRA DE JESUS FAÑAS</t>
  </si>
  <si>
    <t>ANA FRANCISCA RODRIGUEZ DE JIMENEZ</t>
  </si>
  <si>
    <t>TOTAL GENERAL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</si>
  <si>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</si>
  <si>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</si>
  <si>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 xml:space="preserve"> Empleados Tramite de Pension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</si>
</sst>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4">
    <xf numFmtId="0" fontId="0" fillId="0" borderId="0" xfId="0"/>
    <xf numFmtId="164" fontId="18" fillId="33" borderId="17" xfId="42" applyFont="1" applyFill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0" fontId="23" fillId="33" borderId="12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4" fillId="33" borderId="20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0" fillId="33" borderId="0" xfId="0" applyFill="1"/>
    <xf numFmtId="0" fontId="20" fillId="33" borderId="17" xfId="0" applyFont="1" applyFill="1" applyBorder="1"/>
    <xf numFmtId="0" fontId="23" fillId="33" borderId="18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/>
    </xf>
    <xf numFmtId="0" fontId="23" fillId="33" borderId="19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/>
    </xf>
    <xf numFmtId="0" fontId="24" fillId="33" borderId="19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vertical="center"/>
    </xf>
    <xf numFmtId="0" fontId="20" fillId="0" borderId="10" xfId="0" applyFont="1" applyBorder="1"/>
    <xf numFmtId="4" fontId="20" fillId="0" borderId="10" xfId="0" applyNumberFormat="1" applyFont="1" applyBorder="1"/>
    <xf numFmtId="164" fontId="20" fillId="0" borderId="10" xfId="42" applyFont="1" applyBorder="1"/>
    <xf numFmtId="0" fontId="25" fillId="33" borderId="10" xfId="0" applyFont="1" applyFill="1" applyBorder="1"/>
    <xf numFmtId="0" fontId="24" fillId="33" borderId="10" xfId="0" applyFont="1" applyFill="1" applyBorder="1" applyAlignment="1">
      <alignment vertical="center" wrapText="1"/>
    </xf>
    <xf numFmtId="4" fontId="25" fillId="33" borderId="10" xfId="0" applyNumberFormat="1" applyFont="1" applyFill="1" applyBorder="1"/>
    <xf numFmtId="0" fontId="20" fillId="33" borderId="10" xfId="0" applyFont="1" applyFill="1" applyBorder="1"/>
    <xf numFmtId="0" fontId="25" fillId="0" borderId="0" xfId="0" applyFont="1"/>
    <xf numFmtId="0" fontId="24" fillId="0" borderId="0" xfId="0" applyFont="1" applyAlignment="1">
      <alignment vertical="center" wrapText="1"/>
    </xf>
    <xf numFmtId="4" fontId="25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33" borderId="16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488157</xdr:colOff>
      <xdr:row>0</xdr:row>
      <xdr:rowOff>154782</xdr:rowOff>
    </xdr:from>
    <xdr:to>
      <xdr:col>9</xdr:col>
      <xdr:colOff>1008064</xdr:colOff>
      <xdr:row>6</xdr:row>
      <xdr:rowOff>83344</xdr:rowOff>
    </xdr:to>
    <xdr:pic>
      <xdr:nvPicPr>
        <xdr:cNvPr id="2" name="0 Imagen" descr="12.png">
          <a:extLst>
            <a:ext uri="{FF2B5EF4-FFF2-40B4-BE49-F238E27FC236}">
              <a16:creationId xmlns:a16="http://schemas.microsoft.com/office/drawing/2014/main" id="{BE5CB074-3846-453E-82B8-94EC109DF1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70232" y="154782"/>
          <a:ext cx="2643982" cy="1071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abSelected="1" zoomScale="80" zoomScaleNormal="80" workbookViewId="0">
      <selection activeCell="E15" sqref="E15"/>
    </sheetView>
  </sheetViews>
  <sheetFormatPr baseColWidth="10" defaultRowHeight="15" x14ac:dyDescent="0.25"/>
  <cols>
    <col min="1" max="1" width="5.5703125" style="3" customWidth="1"/>
    <col min="2" max="2" width="37.28515625" style="3" bestFit="1" customWidth="1"/>
    <col min="3" max="3" width="18.7109375" style="3" bestFit="1" customWidth="1"/>
    <col min="4" max="4" width="5.5703125" style="3" bestFit="1" customWidth="1"/>
    <col min="5" max="5" width="40.85546875" style="3" bestFit="1" customWidth="1"/>
    <col min="6" max="6" width="8.28515625" style="3" customWidth="1"/>
    <col min="7" max="7" width="18.42578125" style="3" bestFit="1" customWidth="1"/>
    <col min="8" max="8" width="18.42578125" style="3" customWidth="1"/>
    <col min="9" max="9" width="13.42578125" style="3" customWidth="1"/>
    <col min="10" max="10" width="15.42578125" style="3" customWidth="1"/>
    <col min="11" max="11" width="11.42578125" style="3"/>
    <col min="12" max="12" width="18.7109375" style="3" customWidth="1"/>
    <col min="13" max="13" width="16.42578125" style="3" customWidth="1"/>
    <col min="14" max="14" width="16.140625" style="3" customWidth="1"/>
    <col min="15" max="15" width="19.42578125" style="3" bestFit="1" customWidth="1"/>
    <col min="16" max="16" width="15.28515625" style="3" customWidth="1"/>
    <col min="17" max="17" width="14.28515625" style="3" customWidth="1"/>
    <col min="18" max="18" width="17.5703125" style="3" bestFit="1" customWidth="1"/>
    <col min="19" max="19" width="13.140625" style="3" customWidth="1"/>
  </cols>
  <sheetData>
    <row r="1" spans="1:19" x14ac:dyDescent="0.25">
      <c r="Q1" s="4"/>
    </row>
    <row r="2" spans="1:19" x14ac:dyDescent="0.25">
      <c r="Q2" s="4"/>
    </row>
    <row r="3" spans="1:19" x14ac:dyDescent="0.25">
      <c r="N3"/>
      <c r="Q3" s="4"/>
    </row>
    <row r="4" spans="1:19" x14ac:dyDescent="0.25">
      <c r="Q4" s="4"/>
    </row>
    <row r="5" spans="1:19" x14ac:dyDescent="0.25">
      <c r="Q5" s="4"/>
    </row>
    <row r="6" spans="1:19" x14ac:dyDescent="0.25">
      <c r="Q6" s="4"/>
    </row>
    <row r="7" spans="1:19" ht="15.75" x14ac:dyDescent="0.25">
      <c r="A7" s="31" t="s">
        <v>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5.75" x14ac:dyDescent="0.25">
      <c r="A8" s="31" t="s">
        <v>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6.5" thickBot="1" x14ac:dyDescent="0.3">
      <c r="A9" s="32" t="s">
        <v>45</v>
      </c>
      <c r="B9" s="32"/>
      <c r="C9" s="32"/>
      <c r="D9" s="33"/>
      <c r="E9" s="33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s="10" customFormat="1" ht="15.75" thickBot="1" x14ac:dyDescent="0.3">
      <c r="A10" s="5"/>
      <c r="B10" s="5"/>
      <c r="C10" s="6"/>
      <c r="D10" s="6"/>
      <c r="E10" s="7"/>
      <c r="F10" s="8"/>
      <c r="G10" s="5"/>
      <c r="H10" s="34" t="s">
        <v>32</v>
      </c>
      <c r="I10" s="35"/>
      <c r="J10" s="35"/>
      <c r="K10" s="35"/>
      <c r="L10" s="35"/>
      <c r="M10" s="35"/>
      <c r="N10" s="35"/>
      <c r="O10" s="36"/>
      <c r="P10" s="34" t="s">
        <v>6</v>
      </c>
      <c r="Q10" s="35"/>
      <c r="R10" s="5"/>
      <c r="S10" s="37" t="s">
        <v>33</v>
      </c>
    </row>
    <row r="11" spans="1:19" s="10" customFormat="1" ht="15.75" customHeight="1" thickBot="1" x14ac:dyDescent="0.3">
      <c r="A11" s="11"/>
      <c r="B11" s="11"/>
      <c r="C11" s="12"/>
      <c r="D11" s="12"/>
      <c r="E11" s="13"/>
      <c r="F11" s="14"/>
      <c r="G11" s="11"/>
      <c r="H11" s="39" t="s">
        <v>7</v>
      </c>
      <c r="I11" s="40"/>
      <c r="J11" s="41"/>
      <c r="K11" s="37" t="s">
        <v>8</v>
      </c>
      <c r="L11" s="39" t="s">
        <v>34</v>
      </c>
      <c r="M11" s="43"/>
      <c r="N11" s="37" t="s">
        <v>9</v>
      </c>
      <c r="O11" s="37" t="s">
        <v>10</v>
      </c>
      <c r="P11" s="37" t="s">
        <v>11</v>
      </c>
      <c r="Q11" s="37" t="s">
        <v>12</v>
      </c>
      <c r="R11" s="13"/>
      <c r="S11" s="38"/>
    </row>
    <row r="12" spans="1:19" s="10" customFormat="1" ht="28.5" x14ac:dyDescent="0.25">
      <c r="A12" s="15" t="s">
        <v>35</v>
      </c>
      <c r="B12" s="13" t="s">
        <v>13</v>
      </c>
      <c r="C12" s="16" t="s">
        <v>14</v>
      </c>
      <c r="D12" s="16" t="s">
        <v>15</v>
      </c>
      <c r="E12" s="13" t="s">
        <v>17</v>
      </c>
      <c r="F12" s="17" t="s">
        <v>16</v>
      </c>
      <c r="G12" s="15" t="s">
        <v>18</v>
      </c>
      <c r="H12" s="1" t="s">
        <v>19</v>
      </c>
      <c r="I12" s="15" t="s">
        <v>20</v>
      </c>
      <c r="J12" s="15" t="s">
        <v>21</v>
      </c>
      <c r="K12" s="42"/>
      <c r="L12" s="9" t="s">
        <v>22</v>
      </c>
      <c r="M12" s="9" t="s">
        <v>23</v>
      </c>
      <c r="N12" s="38"/>
      <c r="O12" s="42"/>
      <c r="P12" s="38"/>
      <c r="Q12" s="38"/>
      <c r="R12" s="18" t="s">
        <v>24</v>
      </c>
      <c r="S12" s="38"/>
    </row>
    <row r="13" spans="1:19" ht="24.95" customHeight="1" x14ac:dyDescent="0.25">
      <c r="A13" s="19">
        <v>1</v>
      </c>
      <c r="B13" s="19" t="s">
        <v>36</v>
      </c>
      <c r="C13" s="19" t="s">
        <v>2</v>
      </c>
      <c r="D13" s="19" t="s">
        <v>0</v>
      </c>
      <c r="E13" s="19" t="s">
        <v>37</v>
      </c>
      <c r="F13" s="19" t="s">
        <v>31</v>
      </c>
      <c r="G13" s="20">
        <v>10000</v>
      </c>
      <c r="H13" s="21">
        <v>0</v>
      </c>
      <c r="I13" s="21">
        <v>287</v>
      </c>
      <c r="J13" s="21">
        <f>+G13*7.1%</f>
        <v>709.99999999999989</v>
      </c>
      <c r="K13" s="21">
        <f>+G13*1.15%</f>
        <v>115</v>
      </c>
      <c r="L13" s="21">
        <v>304</v>
      </c>
      <c r="M13" s="21">
        <f>+G13*7.09%</f>
        <v>709</v>
      </c>
      <c r="N13" s="21">
        <v>25</v>
      </c>
      <c r="O13" s="21">
        <f>+I13+J13+K13+L13+M13</f>
        <v>2125</v>
      </c>
      <c r="P13" s="21">
        <f>+I13+L13+N13</f>
        <v>616</v>
      </c>
      <c r="Q13" s="21">
        <f>+J13+K13+M13</f>
        <v>1534</v>
      </c>
      <c r="R13" s="21">
        <f>+G13-P13</f>
        <v>9384</v>
      </c>
      <c r="S13" s="19">
        <v>113</v>
      </c>
    </row>
    <row r="14" spans="1:19" ht="24.95" customHeight="1" x14ac:dyDescent="0.25">
      <c r="A14" s="19">
        <v>2</v>
      </c>
      <c r="B14" s="19" t="s">
        <v>38</v>
      </c>
      <c r="C14" s="19" t="s">
        <v>1</v>
      </c>
      <c r="D14" s="19" t="s">
        <v>0</v>
      </c>
      <c r="E14" s="19" t="s">
        <v>39</v>
      </c>
      <c r="F14" s="19" t="s">
        <v>31</v>
      </c>
      <c r="G14" s="20">
        <v>10000</v>
      </c>
      <c r="H14" s="21">
        <v>0</v>
      </c>
      <c r="I14" s="21">
        <v>287</v>
      </c>
      <c r="J14" s="21">
        <f>+G14*7.1%</f>
        <v>709.99999999999989</v>
      </c>
      <c r="K14" s="21">
        <f>+G14*1.15%</f>
        <v>115</v>
      </c>
      <c r="L14" s="21">
        <v>304</v>
      </c>
      <c r="M14" s="21">
        <f>+G14*7.09%</f>
        <v>709</v>
      </c>
      <c r="N14" s="21">
        <v>25</v>
      </c>
      <c r="O14" s="21">
        <f>+I14+J14+K14+L14+M14</f>
        <v>2125</v>
      </c>
      <c r="P14" s="21">
        <f>+I14+L14+N14</f>
        <v>616</v>
      </c>
      <c r="Q14" s="21">
        <f>+J14+K14+M14</f>
        <v>1534</v>
      </c>
      <c r="R14" s="21">
        <f>+G14-P14</f>
        <v>9384</v>
      </c>
      <c r="S14" s="19">
        <v>113</v>
      </c>
    </row>
    <row r="15" spans="1:19" ht="24.95" customHeight="1" x14ac:dyDescent="0.25">
      <c r="A15" s="19">
        <v>3</v>
      </c>
      <c r="B15" s="19" t="s">
        <v>40</v>
      </c>
      <c r="C15" s="19" t="s">
        <v>1</v>
      </c>
      <c r="D15" s="19" t="s">
        <v>0</v>
      </c>
      <c r="E15" s="19" t="s">
        <v>39</v>
      </c>
      <c r="F15" s="19" t="s">
        <v>31</v>
      </c>
      <c r="G15" s="20">
        <v>10000</v>
      </c>
      <c r="H15" s="21">
        <v>0</v>
      </c>
      <c r="I15" s="21">
        <v>287</v>
      </c>
      <c r="J15" s="21">
        <f>+G15*7.1%</f>
        <v>709.99999999999989</v>
      </c>
      <c r="K15" s="21">
        <f>+G15*1.15%</f>
        <v>115</v>
      </c>
      <c r="L15" s="21">
        <v>304</v>
      </c>
      <c r="M15" s="21">
        <f>+G15*7.09%</f>
        <v>709</v>
      </c>
      <c r="N15" s="21">
        <v>25</v>
      </c>
      <c r="O15" s="21">
        <f>+I15+J15+K15+L15+M15</f>
        <v>2125</v>
      </c>
      <c r="P15" s="21">
        <f>+I15+L15+N15</f>
        <v>616</v>
      </c>
      <c r="Q15" s="21">
        <f>+J15+K15+M15</f>
        <v>1534</v>
      </c>
      <c r="R15" s="21">
        <f>+G15-P15</f>
        <v>9384</v>
      </c>
      <c r="S15" s="19">
        <v>113</v>
      </c>
    </row>
    <row r="16" spans="1:19" ht="24.95" customHeight="1" x14ac:dyDescent="0.25">
      <c r="A16" s="19">
        <v>4</v>
      </c>
      <c r="B16" s="19" t="s">
        <v>41</v>
      </c>
      <c r="C16" s="19" t="s">
        <v>3</v>
      </c>
      <c r="D16" s="19" t="s">
        <v>0</v>
      </c>
      <c r="E16" s="19" t="s">
        <v>39</v>
      </c>
      <c r="F16" s="19" t="s">
        <v>31</v>
      </c>
      <c r="G16" s="20">
        <v>10000</v>
      </c>
      <c r="H16" s="21">
        <v>0</v>
      </c>
      <c r="I16" s="21">
        <v>287</v>
      </c>
      <c r="J16" s="21">
        <f>+G16*7.1%</f>
        <v>709.99999999999989</v>
      </c>
      <c r="K16" s="21">
        <f>+G16*1.15%</f>
        <v>115</v>
      </c>
      <c r="L16" s="21">
        <v>304</v>
      </c>
      <c r="M16" s="21">
        <f>+G16*7.09%</f>
        <v>709</v>
      </c>
      <c r="N16" s="21">
        <v>25</v>
      </c>
      <c r="O16" s="21">
        <f>+I16+J16+K16+L16+M16</f>
        <v>2125</v>
      </c>
      <c r="P16" s="21">
        <f>+I16+L16+N16</f>
        <v>616</v>
      </c>
      <c r="Q16" s="21">
        <f>+J16+K16+M16</f>
        <v>1534</v>
      </c>
      <c r="R16" s="21">
        <f>+G16-P16</f>
        <v>9384</v>
      </c>
      <c r="S16" s="19">
        <v>113</v>
      </c>
    </row>
    <row r="17" spans="1:20" s="10" customFormat="1" x14ac:dyDescent="0.25">
      <c r="A17" s="22"/>
      <c r="B17" s="23" t="s">
        <v>42</v>
      </c>
      <c r="C17" s="22"/>
      <c r="D17" s="22"/>
      <c r="E17" s="22"/>
      <c r="F17" s="24"/>
      <c r="G17" s="24">
        <f>SUM(G13:G16)</f>
        <v>40000</v>
      </c>
      <c r="H17" s="24">
        <f t="shared" ref="H17:O17" si="0">SUM(H13:H16)</f>
        <v>0</v>
      </c>
      <c r="I17" s="24">
        <f t="shared" si="0"/>
        <v>1148</v>
      </c>
      <c r="J17" s="24">
        <f t="shared" si="0"/>
        <v>2839.9999999999995</v>
      </c>
      <c r="K17" s="24">
        <f t="shared" si="0"/>
        <v>460</v>
      </c>
      <c r="L17" s="24">
        <f t="shared" si="0"/>
        <v>1216</v>
      </c>
      <c r="M17" s="24">
        <f t="shared" si="0"/>
        <v>2836</v>
      </c>
      <c r="N17" s="24">
        <f t="shared" si="0"/>
        <v>100</v>
      </c>
      <c r="O17" s="24">
        <f t="shared" si="0"/>
        <v>8500</v>
      </c>
      <c r="P17" s="24">
        <f>SUM(P13:P16)</f>
        <v>2464</v>
      </c>
      <c r="Q17" s="24">
        <f>SUM(Q13:Q16)</f>
        <v>6136</v>
      </c>
      <c r="R17" s="24">
        <f>SUM(R13:R16)</f>
        <v>37536</v>
      </c>
      <c r="S17" s="25"/>
    </row>
    <row r="18" spans="1:20" x14ac:dyDescent="0.25">
      <c r="A18" s="26"/>
      <c r="B18" s="27"/>
      <c r="C18" s="26"/>
      <c r="D18" s="26"/>
      <c r="E18" s="26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20" ht="17.100000000000001" customHeight="1" x14ac:dyDescent="0.25">
      <c r="A19" s="2" t="s">
        <v>25</v>
      </c>
      <c r="Q19" s="4"/>
    </row>
    <row r="20" spans="1:20" ht="17.100000000000001" customHeight="1" x14ac:dyDescent="0.25">
      <c r="A20" s="2" t="s">
        <v>26</v>
      </c>
      <c r="Q20" s="4"/>
    </row>
    <row r="21" spans="1:20" ht="17.100000000000001" customHeight="1" x14ac:dyDescent="0.25">
      <c r="A21" s="2" t="s">
        <v>43</v>
      </c>
      <c r="Q21" s="4"/>
    </row>
    <row r="22" spans="1:20" ht="17.100000000000001" customHeight="1" x14ac:dyDescent="0.25">
      <c r="A22" s="2" t="s">
        <v>44</v>
      </c>
      <c r="Q22" s="4"/>
    </row>
    <row r="23" spans="1:20" ht="17.100000000000001" customHeight="1" x14ac:dyDescent="0.25">
      <c r="A23" s="2" t="s">
        <v>27</v>
      </c>
      <c r="Q23" s="4"/>
    </row>
    <row r="24" spans="1:20" ht="17.100000000000001" customHeight="1" x14ac:dyDescent="0.25">
      <c r="A24" s="2" t="s">
        <v>28</v>
      </c>
    </row>
    <row r="25" spans="1:20" ht="20.100000000000001" customHeight="1" x14ac:dyDescent="0.25">
      <c r="A25" s="30" t="s">
        <v>29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29"/>
    </row>
    <row r="26" spans="1:20" ht="20.100000000000001" customHeight="1" x14ac:dyDescent="0.25">
      <c r="A26" s="30" t="s">
        <v>30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29"/>
    </row>
  </sheetData>
  <mergeCells count="15">
    <mergeCell ref="A25:S25"/>
    <mergeCell ref="A26:S26"/>
    <mergeCell ref="A7:S7"/>
    <mergeCell ref="A8:S8"/>
    <mergeCell ref="A9:S9"/>
    <mergeCell ref="H10:O10"/>
    <mergeCell ref="P10:Q10"/>
    <mergeCell ref="S10:S12"/>
    <mergeCell ref="H11:J11"/>
    <mergeCell ref="K11:K12"/>
    <mergeCell ref="L11:M11"/>
    <mergeCell ref="N11:N12"/>
    <mergeCell ref="O11:O12"/>
    <mergeCell ref="P11:P12"/>
    <mergeCell ref="Q11:Q12"/>
  </mergeCells>
  <pageMargins left="0.25" right="0.25" top="0.75" bottom="0.75" header="0.3" footer="0.3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</vt:lpstr>
      <vt:lpstr>TRAMITE!Área_de_impresión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2025-11-14T13:18:55Z</cp:lastPrinted>
  <dcterms:created xsi:type="dcterms:W3CDTF">2024-12-05T15:26:53Z</dcterms:created>
  <dcterms:modified xsi:type="dcterms:W3CDTF">2025-11-18T19:52:27Z</dcterms:modified>
</cp:coreProperties>
</file>