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FINANC.!$A$1:$L$116</definedName>
    <definedName name="_xlnm.Print_Titles" localSheetId="0">FINANC.!$11:$13</definedName>
  </definedNames>
  <calcPr calcId="162913"/>
</workbook>
</file>

<file path=xl/calcChain.xml><?xml version="1.0" encoding="utf-8"?>
<calcChain xmlns="http://schemas.openxmlformats.org/spreadsheetml/2006/main">
  <c r="L15" i="25" l="1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14" i="25"/>
  <c r="K66" i="25" l="1"/>
  <c r="K56" i="25"/>
  <c r="K30" i="25"/>
  <c r="L30" i="25" s="1"/>
  <c r="K20" i="25"/>
  <c r="K14" i="25"/>
  <c r="K78" i="25" l="1"/>
  <c r="L78" i="25" s="1"/>
  <c r="L89" i="25" s="1"/>
  <c r="J66" i="25"/>
  <c r="J56" i="25"/>
  <c r="J30" i="25"/>
  <c r="J20" i="25"/>
  <c r="J14" i="25"/>
  <c r="K89" i="25" l="1"/>
  <c r="N78" i="25"/>
  <c r="J78" i="25"/>
  <c r="J89" i="25" s="1"/>
  <c r="I66" i="25"/>
  <c r="I30" i="25"/>
  <c r="I56" i="25"/>
  <c r="I20" i="25"/>
  <c r="I14" i="25"/>
  <c r="I78" i="25" l="1"/>
  <c r="I89" i="25" l="1"/>
  <c r="H56" i="25"/>
  <c r="H30" i="25"/>
  <c r="H20" i="25"/>
  <c r="H14" i="25"/>
  <c r="H78" i="25" l="1"/>
  <c r="L79" i="25"/>
  <c r="L80" i="25"/>
  <c r="L81" i="25"/>
  <c r="L82" i="25"/>
  <c r="L83" i="25"/>
  <c r="L84" i="25"/>
  <c r="L85" i="25"/>
  <c r="L86" i="25"/>
  <c r="L87" i="25"/>
  <c r="G30" i="25"/>
  <c r="H89" i="25" l="1"/>
  <c r="G56" i="25"/>
  <c r="G20" i="25"/>
  <c r="G14" i="25"/>
  <c r="G78" i="25" l="1"/>
  <c r="G89" i="25" l="1"/>
  <c r="F30" i="25"/>
  <c r="E30" i="25"/>
  <c r="F56" i="25"/>
  <c r="F20" i="25"/>
  <c r="F14" i="25"/>
  <c r="F78" i="25" l="1"/>
  <c r="F89" i="25" s="1"/>
  <c r="E20" i="25"/>
  <c r="E14" i="25"/>
  <c r="E78" i="25" l="1"/>
  <c r="E89" i="25" s="1"/>
  <c r="B40" i="25"/>
  <c r="D20" i="25" l="1"/>
  <c r="D30" i="25"/>
  <c r="D14" i="25" l="1"/>
  <c r="B66" i="25"/>
  <c r="D78" i="25" l="1"/>
  <c r="B56" i="25"/>
  <c r="D89" i="25" l="1"/>
  <c r="B30" i="25"/>
  <c r="B20" i="25"/>
  <c r="B14" i="25"/>
  <c r="B89" i="25" l="1"/>
</calcChain>
</file>

<file path=xl/sharedStrings.xml><?xml version="1.0" encoding="utf-8"?>
<sst xmlns="http://schemas.openxmlformats.org/spreadsheetml/2006/main" count="110" uniqueCount="110">
  <si>
    <t>Presidencia de la República Dominicana</t>
  </si>
  <si>
    <t>Comedores Económicos del Estado Dominicano</t>
  </si>
  <si>
    <t>Av. Presidente Estrella Ureña Esq. San Vicente de Paúl. Teléfono: 809-592-1819 Fax: 809-596-7420</t>
  </si>
  <si>
    <t>www.comedoreseconomicos.gob.do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</si>
  <si>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</si>
  <si>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</si>
  <si>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</si>
  <si>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</si>
  <si>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</si>
  <si>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</si>
  <si>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</si>
  <si>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</si>
  <si>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</si>
  <si>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</si>
  <si>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</si>
  <si>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</si>
  <si>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</si>
  <si>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</si>
  <si>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</si>
  <si>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</si>
  <si>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</si>
  <si>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</si>
  <si>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</si>
  <si>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</si>
  <si>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</si>
  <si>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</si>
  <si>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</si>
  <si>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</si>
  <si>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</si>
  <si>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</si>
  <si>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</si>
  <si>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</si>
  <si>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</si>
  <si>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</si>
  <si>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</si>
  <si>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</si>
  <si>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</si>
  <si>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</si>
  <si>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</si>
  <si>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</si>
  <si>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</si>
  <si>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</si>
  <si>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</si>
  <si>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</si>
  <si>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</si>
  <si>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</si>
  <si>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</si>
  <si>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</si>
  <si>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</si>
  <si>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</si>
  <si>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</si>
  <si>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</si>
  <si>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</si>
  <si>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</si>
  <si>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</si>
  <si>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</si>
  <si>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</si>
  <si>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</si>
  <si>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</si>
  <si>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</si>
  <si>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</si>
  <si>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</si>
  <si>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</si>
  <si>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</si>
  <si>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</si>
  <si>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</si>
  <si>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</si>
  <si>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</si>
  <si>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</si>
  <si>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</si>
  <si>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</si>
  <si>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</si>
  <si>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</si>
  <si>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</si>
  <si>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</si>
  <si>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</si>
  <si>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</si>
  <si>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</si>
  <si>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</si>
  <si>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</si>
  <si>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</si>
  <si>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</si>
  <si>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Preparado  Por:</t>
  </si>
  <si>
    <t xml:space="preserve">Total </t>
  </si>
  <si>
    <t>Ing. Jose Manuel Peguero</t>
  </si>
  <si>
    <t>Licda.Lucia Mercedes Vidal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</si>
  <si>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</si>
  <si>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</si>
  <si>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</si>
  <si>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</si>
  <si>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</si>
  <si>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</si>
  <si>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</si>
  <si>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</si>
  <si>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</si>
  <si>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</si>
  <si>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</si>
  <si>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</si>
  <si>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</si>
  <si>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</si>
  <si>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</si>
  <si>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</si>
  <si>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100/2079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</si>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</sst>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2"/>
      <name val="Edwardian Script ITC"/>
      <family val="4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9" fillId="0" borderId="0" xfId="0" applyFont="1"/>
    <xf numFmtId="0" fontId="9" fillId="2" borderId="0" xfId="0" applyFont="1" applyFill="1"/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left" vertical="center" wrapText="1"/>
    </xf>
    <xf numFmtId="166" fontId="7" fillId="4" borderId="2" xfId="0" applyNumberFormat="1" applyFont="1" applyFill="1" applyBorder="1" applyAlignment="1">
      <alignment horizontal="right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4" fontId="0" fillId="0" borderId="1" xfId="0" applyNumberForma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167" fontId="9" fillId="2" borderId="0" xfId="0" applyNumberFormat="1" applyFont="1" applyFill="1"/>
    <xf numFmtId="0" fontId="8" fillId="2" borderId="0" xfId="0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67" fontId="7" fillId="3" borderId="1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4" fontId="9" fillId="0" borderId="0" xfId="1" applyFont="1" applyAlignment="1">
      <alignment horizontal="center"/>
    </xf>
    <xf numFmtId="167" fontId="9" fillId="0" borderId="0" xfId="0" applyNumberFormat="1" applyFont="1"/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167" fontId="16" fillId="2" borderId="1" xfId="1" applyNumberFormat="1" applyFont="1" applyFill="1" applyBorder="1" applyAlignment="1">
      <alignment horizontal="center" vertical="center"/>
    </xf>
    <xf numFmtId="167" fontId="17" fillId="2" borderId="1" xfId="1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 wrapText="1"/>
    </xf>
    <xf numFmtId="167" fontId="15" fillId="2" borderId="1" xfId="1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6" fontId="15" fillId="4" borderId="1" xfId="0" applyNumberFormat="1" applyFont="1" applyFill="1" applyBorder="1" applyAlignment="1">
      <alignment horizontal="center" vertical="center" wrapText="1"/>
    </xf>
    <xf numFmtId="167" fontId="15" fillId="3" borderId="1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166" fontId="15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Fill="1"/>
    <xf numFmtId="166" fontId="17" fillId="4" borderId="1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2" borderId="0" xfId="2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627062</xdr:colOff>
      <xdr:row>0</xdr:row>
      <xdr:rowOff>0</xdr:rowOff>
    </xdr:from>
    <xdr:to>
      <xdr:col>6</xdr:col>
      <xdr:colOff>912755</xdr:colOff>
      <xdr:row>2</xdr:row>
      <xdr:rowOff>147115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1093" y="0"/>
          <a:ext cx="2619318" cy="551928"/>
        </a:xfrm>
        <a:prstGeom prst="rect">
          <a:avLst/>
        </a:prstGeom>
      </xdr:spPr>
    </xdr:pic>
    <xdr:clientData/>
  </xdr:twoCellAnchor>
  <xdr:oneCellAnchor>
    <xdr:from>
      <xdr:col>5</xdr:col>
      <xdr:colOff>301624</xdr:colOff>
      <xdr:row>111</xdr:row>
      <xdr:rowOff>15875</xdr:rowOff>
    </xdr:from>
    <xdr:ext cx="1226344" cy="497683"/>
    <xdr:pic>
      <xdr:nvPicPr>
        <xdr:cNvPr id="3" name="1 Imagen" descr="logo origina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797" r="-10126" b="13144"/>
        <a:stretch>
          <a:fillRect/>
        </a:stretch>
      </xdr:blipFill>
      <xdr:spPr>
        <a:xfrm>
          <a:off x="7064374" y="44370625"/>
          <a:ext cx="1226344" cy="4976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zoomScale="80" zoomScaleNormal="80" workbookViewId="0">
      <selection activeCell="F80" sqref="F80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14.28515625" style="8" customWidth="1"/>
    <col min="4" max="4" width="18" style="1" customWidth="1"/>
    <col min="5" max="5" width="17.5703125" style="1" customWidth="1"/>
    <col min="6" max="6" width="17.42578125" style="1" customWidth="1"/>
    <col min="7" max="7" width="17.7109375" style="1" customWidth="1"/>
    <col min="8" max="8" width="18.42578125" style="1" customWidth="1"/>
    <col min="9" max="9" width="17.28515625" style="1" customWidth="1"/>
    <col min="10" max="11" width="18.28515625" style="1" customWidth="1"/>
    <col min="12" max="12" width="20.42578125" style="1" customWidth="1"/>
    <col min="13" max="13" width="21.140625" style="1" customWidth="1"/>
    <col min="14" max="14" width="15.28515625" style="1" bestFit="1" customWidth="1"/>
    <col min="15" max="15" width="16.140625" style="1" bestFit="1" customWidth="1"/>
    <col min="16" max="16384" width="12.42578125" style="1"/>
  </cols>
  <sheetData>
    <row r="1" spans="1:15" x14ac:dyDescent="0.25">
      <c r="A1" s="85"/>
      <c r="B1" s="85"/>
      <c r="C1" s="85"/>
      <c r="D1" s="85"/>
      <c r="E1" s="38"/>
      <c r="F1" s="41"/>
      <c r="G1" s="43"/>
      <c r="H1" s="45"/>
      <c r="I1" s="49"/>
      <c r="J1" s="51"/>
      <c r="K1" s="55"/>
    </row>
    <row r="2" spans="1:15" x14ac:dyDescent="0.25">
      <c r="A2" s="85"/>
      <c r="B2" s="85"/>
      <c r="C2" s="85"/>
      <c r="D2" s="85"/>
      <c r="E2" s="38"/>
      <c r="F2" s="41"/>
      <c r="G2" s="43"/>
      <c r="H2" s="45"/>
      <c r="I2" s="49"/>
      <c r="J2" s="51"/>
      <c r="K2" s="55"/>
    </row>
    <row r="3" spans="1:15" x14ac:dyDescent="0.25">
      <c r="A3" s="85"/>
      <c r="B3" s="85"/>
      <c r="C3" s="85"/>
      <c r="D3" s="85"/>
      <c r="E3" s="38"/>
      <c r="F3" s="41"/>
      <c r="G3" s="43"/>
      <c r="H3" s="45"/>
      <c r="I3" s="49"/>
      <c r="J3" s="51"/>
      <c r="K3" s="55"/>
    </row>
    <row r="4" spans="1:15" x14ac:dyDescent="0.25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30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5" x14ac:dyDescent="0.25">
      <c r="A6" s="87" t="s">
        <v>87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5" x14ac:dyDescent="0.25">
      <c r="A7" s="87" t="s">
        <v>88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5" x14ac:dyDescent="0.25">
      <c r="A8" s="84" t="s">
        <v>89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5" s="2" customFormat="1" x14ac:dyDescent="0.25">
      <c r="A9" s="84">
        <v>2025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5" s="2" customFormat="1" ht="21" customHeight="1" x14ac:dyDescent="0.25">
      <c r="A10" s="27"/>
      <c r="B10" s="27"/>
      <c r="C10" s="27"/>
      <c r="D10" s="27"/>
      <c r="E10" s="37"/>
      <c r="F10" s="40"/>
      <c r="G10" s="42"/>
      <c r="H10" s="44"/>
      <c r="I10" s="48"/>
      <c r="J10" s="50"/>
      <c r="K10" s="54"/>
    </row>
    <row r="11" spans="1:15" s="2" customFormat="1" ht="17.25" customHeight="1" x14ac:dyDescent="0.25">
      <c r="A11" s="1"/>
      <c r="B11" s="32"/>
      <c r="C11" s="32"/>
      <c r="D11" s="90" t="s">
        <v>97</v>
      </c>
      <c r="E11" s="90"/>
      <c r="F11" s="90"/>
      <c r="G11" s="90"/>
      <c r="H11" s="90"/>
      <c r="I11" s="90"/>
      <c r="J11" s="90"/>
      <c r="K11" s="90"/>
      <c r="L11" s="90"/>
    </row>
    <row r="12" spans="1:15" s="2" customFormat="1" ht="31.5" x14ac:dyDescent="0.25">
      <c r="A12" s="12" t="s">
        <v>4</v>
      </c>
      <c r="B12" s="18" t="s">
        <v>98</v>
      </c>
      <c r="C12" s="18" t="s">
        <v>99</v>
      </c>
      <c r="D12" s="13" t="s">
        <v>81</v>
      </c>
      <c r="E12" s="13" t="s">
        <v>103</v>
      </c>
      <c r="F12" s="13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24" t="s">
        <v>83</v>
      </c>
    </row>
    <row r="13" spans="1:15" s="2" customFormat="1" x14ac:dyDescent="0.25">
      <c r="A13" s="14" t="s">
        <v>5</v>
      </c>
      <c r="B13" s="16" t="s">
        <v>102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5" s="2" customFormat="1" ht="31.5" x14ac:dyDescent="0.25">
      <c r="A14" s="3" t="s">
        <v>6</v>
      </c>
      <c r="B14" s="23">
        <f>SUM(B15:B19)</f>
        <v>955025136</v>
      </c>
      <c r="C14" s="23">
        <v>0</v>
      </c>
      <c r="D14" s="23">
        <f t="shared" ref="D14:H14" si="0">+D15+D16+D19</f>
        <v>55502992.719999999</v>
      </c>
      <c r="E14" s="23">
        <f t="shared" si="0"/>
        <v>57845084.699999996</v>
      </c>
      <c r="F14" s="23">
        <f t="shared" si="0"/>
        <v>57009857</v>
      </c>
      <c r="G14" s="23">
        <f t="shared" si="0"/>
        <v>59328021.120000005</v>
      </c>
      <c r="H14" s="23">
        <f t="shared" si="0"/>
        <v>58399520.420000002</v>
      </c>
      <c r="I14" s="23">
        <f t="shared" ref="I14:K14" si="1">+I15+I16+I19</f>
        <v>92836559.069999993</v>
      </c>
      <c r="J14" s="23">
        <f t="shared" si="1"/>
        <v>62274833.090000004</v>
      </c>
      <c r="K14" s="23">
        <f t="shared" si="1"/>
        <v>57556461.07</v>
      </c>
      <c r="L14" s="23">
        <f>SUM(D14:K14)</f>
        <v>500753329.19</v>
      </c>
      <c r="O14" s="25"/>
    </row>
    <row r="15" spans="1:15" ht="27.75" customHeight="1" x14ac:dyDescent="0.25">
      <c r="A15" s="10" t="s">
        <v>7</v>
      </c>
      <c r="B15" s="22">
        <v>738984473</v>
      </c>
      <c r="C15" s="22">
        <v>0</v>
      </c>
      <c r="D15" s="63">
        <v>46057450.469999999</v>
      </c>
      <c r="E15" s="62">
        <v>48148254.189999998</v>
      </c>
      <c r="F15" s="62">
        <v>47439817.310000002</v>
      </c>
      <c r="G15" s="62">
        <v>49749983.640000001</v>
      </c>
      <c r="H15" s="62">
        <v>48608998.520000003</v>
      </c>
      <c r="I15" s="62">
        <v>48060260.979999997</v>
      </c>
      <c r="J15" s="59">
        <v>49941745.990000002</v>
      </c>
      <c r="K15" s="59">
        <v>47766308.789999999</v>
      </c>
      <c r="L15" s="23">
        <f t="shared" ref="L15:L78" si="2">SUM(D15:K15)</f>
        <v>385772819.89000005</v>
      </c>
    </row>
    <row r="16" spans="1:15" s="2" customFormat="1" ht="27" customHeight="1" x14ac:dyDescent="0.25">
      <c r="A16" s="10" t="s">
        <v>8</v>
      </c>
      <c r="B16" s="22">
        <v>134149067</v>
      </c>
      <c r="C16" s="22">
        <v>0</v>
      </c>
      <c r="D16" s="63">
        <v>2469550</v>
      </c>
      <c r="E16" s="62">
        <v>2500550</v>
      </c>
      <c r="F16" s="62">
        <v>2506550</v>
      </c>
      <c r="G16" s="62">
        <v>2506550</v>
      </c>
      <c r="H16" s="62">
        <v>2513550</v>
      </c>
      <c r="I16" s="62">
        <v>37444260.710000001</v>
      </c>
      <c r="J16" s="59">
        <v>5017310.12</v>
      </c>
      <c r="K16" s="59">
        <v>2546550</v>
      </c>
      <c r="L16" s="23">
        <f t="shared" si="2"/>
        <v>57504870.829999998</v>
      </c>
      <c r="M16" s="26"/>
    </row>
    <row r="17" spans="1:12" s="2" customFormat="1" ht="31.5" x14ac:dyDescent="0.25">
      <c r="A17" s="11" t="s">
        <v>9</v>
      </c>
      <c r="B17" s="22">
        <v>0</v>
      </c>
      <c r="C17" s="22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23">
        <f t="shared" si="2"/>
        <v>0</v>
      </c>
    </row>
    <row r="18" spans="1:12" ht="31.5" x14ac:dyDescent="0.25">
      <c r="A18" s="11" t="s">
        <v>10</v>
      </c>
      <c r="B18" s="22">
        <v>100000</v>
      </c>
      <c r="C18" s="22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23">
        <f t="shared" si="2"/>
        <v>0</v>
      </c>
    </row>
    <row r="19" spans="1:12" ht="31.5" x14ac:dyDescent="0.25">
      <c r="A19" s="10" t="s">
        <v>11</v>
      </c>
      <c r="B19" s="22">
        <v>81791596</v>
      </c>
      <c r="C19" s="22">
        <v>0</v>
      </c>
      <c r="D19" s="69">
        <v>6975992.25</v>
      </c>
      <c r="E19" s="62">
        <v>7196280.5099999998</v>
      </c>
      <c r="F19" s="62">
        <v>7063489.6900000004</v>
      </c>
      <c r="G19" s="62">
        <v>7071487.4800000004</v>
      </c>
      <c r="H19" s="62">
        <v>7276971.9000000004</v>
      </c>
      <c r="I19" s="62">
        <v>7332037.3799999999</v>
      </c>
      <c r="J19" s="59">
        <v>7315776.9800000004</v>
      </c>
      <c r="K19" s="59">
        <v>7243602.2800000003</v>
      </c>
      <c r="L19" s="23">
        <f t="shared" si="2"/>
        <v>57475638.469999999</v>
      </c>
    </row>
    <row r="20" spans="1:12" s="2" customFormat="1" ht="31.5" x14ac:dyDescent="0.25">
      <c r="A20" s="3" t="s">
        <v>12</v>
      </c>
      <c r="B20" s="23">
        <f>SUM(B21:B29)</f>
        <v>210949999</v>
      </c>
      <c r="C20" s="22">
        <v>0</v>
      </c>
      <c r="D20" s="70">
        <f>+D21+D23+D25+D27</f>
        <v>3614493.9</v>
      </c>
      <c r="E20" s="70">
        <f>+E21+E22+E23+E24+E25+E26+E27+E28+E29</f>
        <v>7170581.3499999996</v>
      </c>
      <c r="F20" s="70">
        <f>+F21+F22+F23+F24+F25+F26+F27+F28+F29</f>
        <v>6823357.7999999998</v>
      </c>
      <c r="G20" s="70">
        <f>+G21+G22+G23+G24+G25+G26+G27+G28+G29</f>
        <v>5945026.1200000001</v>
      </c>
      <c r="H20" s="70">
        <f>+H21+H22+H23+H24+H25+H26+H27+H28+H29</f>
        <v>12306099.870000001</v>
      </c>
      <c r="I20" s="70">
        <f t="shared" ref="I20:K20" si="3">+I21+I22+I23+I24+I25+I26+I27+I28+I29</f>
        <v>9714670.4800000004</v>
      </c>
      <c r="J20" s="73">
        <f t="shared" si="3"/>
        <v>20252428.899999999</v>
      </c>
      <c r="K20" s="73">
        <f t="shared" si="3"/>
        <v>9088740.4900000002</v>
      </c>
      <c r="L20" s="23">
        <f t="shared" si="2"/>
        <v>74915398.910000011</v>
      </c>
    </row>
    <row r="21" spans="1:12" s="2" customFormat="1" ht="24" customHeight="1" x14ac:dyDescent="0.25">
      <c r="A21" s="10" t="s">
        <v>13</v>
      </c>
      <c r="B21" s="21">
        <v>43672000</v>
      </c>
      <c r="C21" s="22">
        <v>0</v>
      </c>
      <c r="D21" s="63">
        <v>2795421.23</v>
      </c>
      <c r="E21" s="62">
        <v>4134367.5</v>
      </c>
      <c r="F21" s="62">
        <v>2664919.29</v>
      </c>
      <c r="G21" s="62">
        <v>2725824.72</v>
      </c>
      <c r="H21" s="62">
        <v>3261646.65</v>
      </c>
      <c r="I21" s="62">
        <v>2727779.83</v>
      </c>
      <c r="J21" s="59">
        <v>4641130.08</v>
      </c>
      <c r="K21" s="59">
        <v>3301157.12</v>
      </c>
      <c r="L21" s="23">
        <f t="shared" si="2"/>
        <v>26252246.419999998</v>
      </c>
    </row>
    <row r="22" spans="1:12" s="2" customFormat="1" ht="47.25" x14ac:dyDescent="0.25">
      <c r="A22" s="10" t="s">
        <v>14</v>
      </c>
      <c r="B22" s="21">
        <v>7000000</v>
      </c>
      <c r="C22" s="22">
        <v>0</v>
      </c>
      <c r="D22" s="65">
        <v>0</v>
      </c>
      <c r="E22" s="65">
        <v>0</v>
      </c>
      <c r="F22" s="62">
        <v>133824.25</v>
      </c>
      <c r="G22" s="62">
        <v>88846.37</v>
      </c>
      <c r="H22" s="62">
        <v>71083.850000000006</v>
      </c>
      <c r="I22" s="62">
        <v>78500.740000000005</v>
      </c>
      <c r="J22" s="59">
        <v>70023.149999999994</v>
      </c>
      <c r="K22" s="59">
        <v>14216.77</v>
      </c>
      <c r="L22" s="23">
        <f t="shared" si="2"/>
        <v>456495.13</v>
      </c>
    </row>
    <row r="23" spans="1:12" s="2" customFormat="1" ht="23.25" customHeight="1" x14ac:dyDescent="0.25">
      <c r="A23" s="10" t="s">
        <v>15</v>
      </c>
      <c r="B23" s="21">
        <v>55000000</v>
      </c>
      <c r="C23" s="22">
        <v>0</v>
      </c>
      <c r="D23" s="63">
        <v>178706</v>
      </c>
      <c r="E23" s="62">
        <v>499906.88</v>
      </c>
      <c r="F23" s="62">
        <v>2620164.2599999998</v>
      </c>
      <c r="G23" s="62">
        <v>1683331.86</v>
      </c>
      <c r="H23" s="62">
        <v>4880835.24</v>
      </c>
      <c r="I23" s="62">
        <v>253948.5</v>
      </c>
      <c r="J23" s="59">
        <v>5849646</v>
      </c>
      <c r="K23" s="59">
        <v>3595819.26</v>
      </c>
      <c r="L23" s="23">
        <f t="shared" si="2"/>
        <v>19562358</v>
      </c>
    </row>
    <row r="24" spans="1:12" s="2" customFormat="1" ht="31.5" x14ac:dyDescent="0.25">
      <c r="A24" s="10" t="s">
        <v>16</v>
      </c>
      <c r="B24" s="21">
        <v>3000000</v>
      </c>
      <c r="C24" s="22">
        <v>0</v>
      </c>
      <c r="D24" s="63"/>
      <c r="E24" s="65">
        <v>0</v>
      </c>
      <c r="F24" s="65">
        <v>0</v>
      </c>
      <c r="G24" s="65">
        <v>0</v>
      </c>
      <c r="H24" s="65">
        <v>0</v>
      </c>
      <c r="I24" s="62">
        <v>951078</v>
      </c>
      <c r="J24" s="59">
        <v>1000000</v>
      </c>
      <c r="K24" s="59">
        <v>153038.01999999999</v>
      </c>
      <c r="L24" s="23">
        <f t="shared" si="2"/>
        <v>2104116.02</v>
      </c>
    </row>
    <row r="25" spans="1:12" s="2" customFormat="1" ht="21.75" customHeight="1" x14ac:dyDescent="0.25">
      <c r="A25" s="10" t="s">
        <v>17</v>
      </c>
      <c r="B25" s="21">
        <v>41000000</v>
      </c>
      <c r="C25" s="22">
        <v>0</v>
      </c>
      <c r="D25" s="63">
        <v>634366.67000000004</v>
      </c>
      <c r="E25" s="62">
        <v>754400</v>
      </c>
      <c r="F25" s="62">
        <v>1200800</v>
      </c>
      <c r="G25" s="62">
        <v>1052400</v>
      </c>
      <c r="H25" s="62">
        <v>3551466.67</v>
      </c>
      <c r="I25" s="62">
        <v>4763662.42</v>
      </c>
      <c r="J25" s="59">
        <v>4486400</v>
      </c>
      <c r="K25" s="59">
        <v>1524384.32</v>
      </c>
      <c r="L25" s="23">
        <f t="shared" si="2"/>
        <v>17967880.079999998</v>
      </c>
    </row>
    <row r="26" spans="1:12" ht="21.75" customHeight="1" x14ac:dyDescent="0.25">
      <c r="A26" s="11" t="s">
        <v>18</v>
      </c>
      <c r="B26" s="21">
        <v>6000000</v>
      </c>
      <c r="C26" s="22">
        <v>0</v>
      </c>
      <c r="D26" s="65">
        <v>0</v>
      </c>
      <c r="E26" s="62">
        <v>1775906.97</v>
      </c>
      <c r="F26" s="65">
        <v>0</v>
      </c>
      <c r="G26" s="62">
        <v>27212.77</v>
      </c>
      <c r="H26" s="65">
        <v>0</v>
      </c>
      <c r="I26" s="65">
        <v>0</v>
      </c>
      <c r="J26" s="65">
        <v>0</v>
      </c>
      <c r="K26" s="65">
        <v>0</v>
      </c>
      <c r="L26" s="23">
        <f t="shared" si="2"/>
        <v>1803119.74</v>
      </c>
    </row>
    <row r="27" spans="1:12" ht="63" x14ac:dyDescent="0.25">
      <c r="A27" s="10" t="s">
        <v>19</v>
      </c>
      <c r="B27" s="21">
        <v>35599999</v>
      </c>
      <c r="C27" s="22">
        <v>0</v>
      </c>
      <c r="D27" s="63">
        <v>6000</v>
      </c>
      <c r="E27" s="63">
        <v>6000</v>
      </c>
      <c r="F27" s="62">
        <v>6000</v>
      </c>
      <c r="G27" s="62">
        <v>72410.399999999994</v>
      </c>
      <c r="H27" s="62">
        <v>251967.46</v>
      </c>
      <c r="I27" s="62">
        <v>610029.42000000004</v>
      </c>
      <c r="J27" s="59">
        <v>2548579.67</v>
      </c>
      <c r="K27" s="59">
        <v>6000</v>
      </c>
      <c r="L27" s="23">
        <f t="shared" si="2"/>
        <v>3506986.95</v>
      </c>
    </row>
    <row r="28" spans="1:12" ht="47.25" x14ac:dyDescent="0.25">
      <c r="A28" s="10" t="s">
        <v>20</v>
      </c>
      <c r="B28" s="21">
        <v>19678000</v>
      </c>
      <c r="C28" s="22">
        <v>0</v>
      </c>
      <c r="D28" s="65">
        <v>0</v>
      </c>
      <c r="E28" s="65">
        <v>0</v>
      </c>
      <c r="F28" s="62">
        <v>197650</v>
      </c>
      <c r="G28" s="62">
        <v>295000</v>
      </c>
      <c r="H28" s="62">
        <v>289100</v>
      </c>
      <c r="I28" s="62">
        <v>329671.57</v>
      </c>
      <c r="J28" s="59">
        <v>1656650</v>
      </c>
      <c r="K28" s="59">
        <v>494125</v>
      </c>
      <c r="L28" s="23">
        <f t="shared" si="2"/>
        <v>3262196.5700000003</v>
      </c>
    </row>
    <row r="29" spans="1:12" ht="47.25" x14ac:dyDescent="0.25">
      <c r="A29" s="11" t="s">
        <v>21</v>
      </c>
      <c r="B29" s="22">
        <v>0</v>
      </c>
      <c r="C29" s="22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23">
        <f t="shared" si="2"/>
        <v>0</v>
      </c>
    </row>
    <row r="30" spans="1:12" ht="31.5" x14ac:dyDescent="0.25">
      <c r="A30" s="3" t="s">
        <v>22</v>
      </c>
      <c r="B30" s="23">
        <f>SUM(B31:B39)</f>
        <v>3316617929</v>
      </c>
      <c r="C30" s="22">
        <v>0</v>
      </c>
      <c r="D30" s="66">
        <f>+D31+D36+D37</f>
        <v>2229300</v>
      </c>
      <c r="E30" s="66">
        <f>+E31+E36+E37</f>
        <v>12159555.76</v>
      </c>
      <c r="F30" s="66">
        <f>+F31+F36+F37+F39+F35</f>
        <v>202700281.02000001</v>
      </c>
      <c r="G30" s="66">
        <f>+G31+G36+G37+G39+G35+G33</f>
        <v>201099777.28</v>
      </c>
      <c r="H30" s="66">
        <f>+H31+H36+H37+H39+H35+H33</f>
        <v>218391989.06</v>
      </c>
      <c r="I30" s="66">
        <f>+I31+I36+I37+I39+I35+I33+I32</f>
        <v>294212532.89999998</v>
      </c>
      <c r="J30" s="61">
        <f>+J31+J36+J37+J39+J35+J33+J32</f>
        <v>285654896.75</v>
      </c>
      <c r="K30" s="74">
        <f>+K31+K36+K37+K39+K35+K33+K32</f>
        <v>181358041.75</v>
      </c>
      <c r="L30" s="23">
        <f t="shared" si="2"/>
        <v>1397806374.52</v>
      </c>
    </row>
    <row r="31" spans="1:12" ht="47.25" x14ac:dyDescent="0.25">
      <c r="A31" s="10" t="s">
        <v>23</v>
      </c>
      <c r="B31" s="21">
        <v>2863274864</v>
      </c>
      <c r="C31" s="22">
        <v>0</v>
      </c>
      <c r="D31" s="63">
        <v>688500</v>
      </c>
      <c r="E31" s="62">
        <v>8553332</v>
      </c>
      <c r="F31" s="62">
        <v>193938986.21000001</v>
      </c>
      <c r="G31" s="62">
        <v>189892270.24000001</v>
      </c>
      <c r="H31" s="62">
        <v>211909490.81999999</v>
      </c>
      <c r="I31" s="62">
        <v>285647660.77999997</v>
      </c>
      <c r="J31" s="59">
        <v>275095046.13999999</v>
      </c>
      <c r="K31" s="59">
        <v>167456654.88</v>
      </c>
      <c r="L31" s="23">
        <f t="shared" si="2"/>
        <v>1333181941.0700002</v>
      </c>
    </row>
    <row r="32" spans="1:12" x14ac:dyDescent="0.25">
      <c r="A32" s="10" t="s">
        <v>24</v>
      </c>
      <c r="B32" s="21">
        <v>3650000</v>
      </c>
      <c r="C32" s="22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2">
        <v>3049.99</v>
      </c>
      <c r="J32" s="59">
        <v>138060</v>
      </c>
      <c r="K32" s="59">
        <v>0</v>
      </c>
      <c r="L32" s="23">
        <f t="shared" si="2"/>
        <v>141109.99</v>
      </c>
    </row>
    <row r="33" spans="1:13" ht="31.5" x14ac:dyDescent="0.25">
      <c r="A33" s="10" t="s">
        <v>25</v>
      </c>
      <c r="B33" s="21">
        <v>18500000</v>
      </c>
      <c r="C33" s="22">
        <v>0</v>
      </c>
      <c r="D33" s="65">
        <v>0</v>
      </c>
      <c r="E33" s="65">
        <v>0</v>
      </c>
      <c r="F33" s="65">
        <v>0</v>
      </c>
      <c r="G33" s="62">
        <v>1159497.5</v>
      </c>
      <c r="H33" s="62">
        <v>452270.4</v>
      </c>
      <c r="I33" s="64">
        <v>9357.06</v>
      </c>
      <c r="J33" s="59">
        <v>247497.44</v>
      </c>
      <c r="K33" s="59">
        <v>0</v>
      </c>
      <c r="L33" s="23">
        <f t="shared" si="2"/>
        <v>1868622.4</v>
      </c>
    </row>
    <row r="34" spans="1:13" ht="31.5" x14ac:dyDescent="0.25">
      <c r="A34" s="10" t="s">
        <v>26</v>
      </c>
      <c r="B34" s="21">
        <v>300000</v>
      </c>
      <c r="C34" s="22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71">
        <v>0</v>
      </c>
      <c r="J34" s="71">
        <v>0</v>
      </c>
      <c r="K34" s="71">
        <v>0</v>
      </c>
      <c r="L34" s="23">
        <f t="shared" si="2"/>
        <v>0</v>
      </c>
      <c r="M34" s="52"/>
    </row>
    <row r="35" spans="1:13" ht="31.5" x14ac:dyDescent="0.25">
      <c r="A35" s="10" t="s">
        <v>27</v>
      </c>
      <c r="B35" s="21">
        <v>50500000</v>
      </c>
      <c r="C35" s="22">
        <v>0</v>
      </c>
      <c r="D35" s="65">
        <v>0</v>
      </c>
      <c r="E35" s="65">
        <v>0</v>
      </c>
      <c r="F35" s="62">
        <v>53057.31</v>
      </c>
      <c r="G35" s="65">
        <v>0</v>
      </c>
      <c r="H35" s="65">
        <v>0</v>
      </c>
      <c r="I35" s="64">
        <v>46543.44</v>
      </c>
      <c r="J35" s="71">
        <v>0</v>
      </c>
      <c r="K35" s="71">
        <v>0</v>
      </c>
      <c r="L35" s="23">
        <f t="shared" si="2"/>
        <v>99600.75</v>
      </c>
      <c r="M35" s="53"/>
    </row>
    <row r="36" spans="1:13" ht="47.25" x14ac:dyDescent="0.25">
      <c r="A36" s="10" t="s">
        <v>28</v>
      </c>
      <c r="B36" s="21">
        <v>8450000</v>
      </c>
      <c r="C36" s="22">
        <v>0</v>
      </c>
      <c r="D36" s="63">
        <v>0</v>
      </c>
      <c r="E36" s="63">
        <v>0</v>
      </c>
      <c r="F36" s="63">
        <v>284961.09999999998</v>
      </c>
      <c r="G36" s="62">
        <v>24413.7</v>
      </c>
      <c r="H36" s="62">
        <v>394689.94</v>
      </c>
      <c r="I36" s="64">
        <v>171140.69</v>
      </c>
      <c r="J36" s="71">
        <v>0</v>
      </c>
      <c r="K36" s="71">
        <v>118000</v>
      </c>
      <c r="L36" s="23">
        <f t="shared" si="2"/>
        <v>993205.42999999993</v>
      </c>
    </row>
    <row r="37" spans="1:13" ht="47.25" x14ac:dyDescent="0.25">
      <c r="A37" s="11" t="s">
        <v>29</v>
      </c>
      <c r="B37" s="21">
        <v>115000000</v>
      </c>
      <c r="C37" s="22">
        <v>0</v>
      </c>
      <c r="D37" s="72">
        <v>1540800</v>
      </c>
      <c r="E37" s="72">
        <v>3606223.76</v>
      </c>
      <c r="F37" s="63">
        <v>5214894.3499999996</v>
      </c>
      <c r="G37" s="62">
        <v>7271408.3099999996</v>
      </c>
      <c r="H37" s="62">
        <v>5008997.5</v>
      </c>
      <c r="I37" s="64">
        <v>39533.11</v>
      </c>
      <c r="J37" s="59">
        <v>5432786.5499999998</v>
      </c>
      <c r="K37" s="59">
        <v>1465592.25</v>
      </c>
      <c r="L37" s="23">
        <f t="shared" si="2"/>
        <v>29580235.829999998</v>
      </c>
    </row>
    <row r="38" spans="1:13" ht="63" x14ac:dyDescent="0.25">
      <c r="A38" s="11" t="s">
        <v>30</v>
      </c>
      <c r="B38" s="22">
        <v>0</v>
      </c>
      <c r="C38" s="22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23">
        <f t="shared" si="2"/>
        <v>0</v>
      </c>
    </row>
    <row r="39" spans="1:13" ht="31.5" x14ac:dyDescent="0.25">
      <c r="A39" s="11" t="s">
        <v>31</v>
      </c>
      <c r="B39" s="21">
        <v>256943065</v>
      </c>
      <c r="C39" s="22">
        <v>0</v>
      </c>
      <c r="D39" s="65">
        <v>0</v>
      </c>
      <c r="E39" s="65">
        <v>0</v>
      </c>
      <c r="F39" s="71">
        <v>3208382.05</v>
      </c>
      <c r="G39" s="62">
        <v>2752187.53</v>
      </c>
      <c r="H39" s="62">
        <v>626540.4</v>
      </c>
      <c r="I39" s="62">
        <v>8295247.8300000001</v>
      </c>
      <c r="J39" s="59">
        <v>4741506.62</v>
      </c>
      <c r="K39" s="59">
        <v>12317794.619999999</v>
      </c>
      <c r="L39" s="23">
        <f t="shared" si="2"/>
        <v>31941659.049999997</v>
      </c>
    </row>
    <row r="40" spans="1:13" ht="31.5" x14ac:dyDescent="0.25">
      <c r="A40" s="3" t="s">
        <v>32</v>
      </c>
      <c r="B40" s="23">
        <f>+B41</f>
        <v>2500000</v>
      </c>
      <c r="C40" s="30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74">
        <v>0</v>
      </c>
      <c r="K40" s="74">
        <v>0</v>
      </c>
      <c r="L40" s="23">
        <f t="shared" si="2"/>
        <v>0</v>
      </c>
    </row>
    <row r="41" spans="1:13" ht="47.25" x14ac:dyDescent="0.25">
      <c r="A41" s="11" t="s">
        <v>33</v>
      </c>
      <c r="B41" s="21">
        <v>2500000</v>
      </c>
      <c r="C41" s="22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23">
        <f t="shared" si="2"/>
        <v>0</v>
      </c>
    </row>
    <row r="42" spans="1:13" ht="47.25" x14ac:dyDescent="0.25">
      <c r="A42" s="11" t="s">
        <v>34</v>
      </c>
      <c r="B42" s="22">
        <v>0</v>
      </c>
      <c r="C42" s="22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23">
        <f t="shared" si="2"/>
        <v>0</v>
      </c>
    </row>
    <row r="43" spans="1:13" ht="47.25" x14ac:dyDescent="0.25">
      <c r="A43" s="11" t="s">
        <v>35</v>
      </c>
      <c r="B43" s="22">
        <v>0</v>
      </c>
      <c r="C43" s="22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23">
        <f t="shared" si="2"/>
        <v>0</v>
      </c>
    </row>
    <row r="44" spans="1:13" ht="47.25" x14ac:dyDescent="0.25">
      <c r="A44" s="11" t="s">
        <v>36</v>
      </c>
      <c r="B44" s="22">
        <v>0</v>
      </c>
      <c r="C44" s="22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23">
        <f t="shared" si="2"/>
        <v>0</v>
      </c>
    </row>
    <row r="45" spans="1:13" ht="47.25" x14ac:dyDescent="0.25">
      <c r="A45" s="11" t="s">
        <v>37</v>
      </c>
      <c r="B45" s="22">
        <v>0</v>
      </c>
      <c r="C45" s="22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23">
        <f t="shared" si="2"/>
        <v>0</v>
      </c>
    </row>
    <row r="46" spans="1:13" ht="47.25" x14ac:dyDescent="0.25">
      <c r="A46" s="11" t="s">
        <v>38</v>
      </c>
      <c r="B46" s="22">
        <v>0</v>
      </c>
      <c r="C46" s="22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23">
        <f t="shared" si="2"/>
        <v>0</v>
      </c>
    </row>
    <row r="47" spans="1:13" ht="47.25" x14ac:dyDescent="0.25">
      <c r="A47" s="11" t="s">
        <v>39</v>
      </c>
      <c r="B47" s="22">
        <v>0</v>
      </c>
      <c r="C47" s="22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23">
        <f t="shared" si="2"/>
        <v>0</v>
      </c>
    </row>
    <row r="48" spans="1:13" ht="31.5" x14ac:dyDescent="0.25">
      <c r="A48" s="3" t="s">
        <v>40</v>
      </c>
      <c r="B48" s="30">
        <v>0</v>
      </c>
      <c r="C48" s="30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23">
        <f t="shared" si="2"/>
        <v>0</v>
      </c>
    </row>
    <row r="49" spans="1:12" ht="31.5" x14ac:dyDescent="0.25">
      <c r="A49" s="11" t="s">
        <v>41</v>
      </c>
      <c r="B49" s="22">
        <v>0</v>
      </c>
      <c r="C49" s="22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23">
        <f t="shared" si="2"/>
        <v>0</v>
      </c>
    </row>
    <row r="50" spans="1:12" ht="47.25" x14ac:dyDescent="0.25">
      <c r="A50" s="11" t="s">
        <v>42</v>
      </c>
      <c r="B50" s="22">
        <v>0</v>
      </c>
      <c r="C50" s="22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23">
        <f t="shared" si="2"/>
        <v>0</v>
      </c>
    </row>
    <row r="51" spans="1:12" ht="47.25" x14ac:dyDescent="0.25">
      <c r="A51" s="11" t="s">
        <v>43</v>
      </c>
      <c r="B51" s="22">
        <v>0</v>
      </c>
      <c r="C51" s="22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23">
        <f t="shared" si="2"/>
        <v>0</v>
      </c>
    </row>
    <row r="52" spans="1:12" ht="47.25" x14ac:dyDescent="0.25">
      <c r="A52" s="11" t="s">
        <v>44</v>
      </c>
      <c r="B52" s="22">
        <v>0</v>
      </c>
      <c r="C52" s="22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23">
        <f t="shared" si="2"/>
        <v>0</v>
      </c>
    </row>
    <row r="53" spans="1:12" ht="47.25" x14ac:dyDescent="0.25">
      <c r="A53" s="11" t="s">
        <v>45</v>
      </c>
      <c r="B53" s="22">
        <v>0</v>
      </c>
      <c r="C53" s="22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23">
        <f t="shared" si="2"/>
        <v>0</v>
      </c>
    </row>
    <row r="54" spans="1:12" ht="31.5" x14ac:dyDescent="0.25">
      <c r="A54" s="11" t="s">
        <v>46</v>
      </c>
      <c r="B54" s="22">
        <v>0</v>
      </c>
      <c r="C54" s="22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23">
        <f t="shared" si="2"/>
        <v>0</v>
      </c>
    </row>
    <row r="55" spans="1:12" ht="47.25" x14ac:dyDescent="0.25">
      <c r="A55" s="11" t="s">
        <v>47</v>
      </c>
      <c r="B55" s="22">
        <v>0</v>
      </c>
      <c r="C55" s="22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23">
        <f t="shared" si="2"/>
        <v>0</v>
      </c>
    </row>
    <row r="56" spans="1:12" ht="31.5" x14ac:dyDescent="0.25">
      <c r="A56" s="3" t="s">
        <v>48</v>
      </c>
      <c r="B56" s="31">
        <f>SUM(B57:B65)</f>
        <v>78086508</v>
      </c>
      <c r="C56" s="31">
        <v>0</v>
      </c>
      <c r="D56" s="66">
        <v>0</v>
      </c>
      <c r="E56" s="66">
        <v>0</v>
      </c>
      <c r="F56" s="66">
        <f>+F57+F58+F61</f>
        <v>1948282.9</v>
      </c>
      <c r="G56" s="66">
        <f>+G57+G58+G61</f>
        <v>3003827.99</v>
      </c>
      <c r="H56" s="66">
        <f>+H57+H58+H61</f>
        <v>1945220.25</v>
      </c>
      <c r="I56" s="66">
        <f t="shared" ref="I56:K56" si="4">+I57+I58+I61</f>
        <v>39822.57</v>
      </c>
      <c r="J56" s="74">
        <f t="shared" si="4"/>
        <v>0</v>
      </c>
      <c r="K56" s="74">
        <f t="shared" si="4"/>
        <v>1149999.98</v>
      </c>
      <c r="L56" s="23">
        <f t="shared" si="2"/>
        <v>8087153.6900000013</v>
      </c>
    </row>
    <row r="57" spans="1:12" ht="25.5" customHeight="1" x14ac:dyDescent="0.25">
      <c r="A57" s="11" t="s">
        <v>49</v>
      </c>
      <c r="B57" s="21">
        <v>14600000</v>
      </c>
      <c r="C57" s="22">
        <v>0</v>
      </c>
      <c r="D57" s="65">
        <v>0</v>
      </c>
      <c r="E57" s="65">
        <v>0</v>
      </c>
      <c r="F57" s="62">
        <v>690483.14</v>
      </c>
      <c r="G57" s="65">
        <v>0</v>
      </c>
      <c r="H57" s="62">
        <v>1663800</v>
      </c>
      <c r="I57" s="62">
        <v>39822.57</v>
      </c>
      <c r="J57" s="65">
        <v>0</v>
      </c>
      <c r="K57" s="65">
        <v>1149999.98</v>
      </c>
      <c r="L57" s="23">
        <f t="shared" si="2"/>
        <v>3544105.69</v>
      </c>
    </row>
    <row r="58" spans="1:12" ht="47.25" x14ac:dyDescent="0.25">
      <c r="A58" s="11" t="s">
        <v>101</v>
      </c>
      <c r="B58" s="21">
        <v>2000000</v>
      </c>
      <c r="C58" s="22">
        <v>0</v>
      </c>
      <c r="D58" s="65">
        <v>0</v>
      </c>
      <c r="E58" s="65">
        <v>0</v>
      </c>
      <c r="F58" s="62">
        <v>51802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23">
        <f t="shared" si="2"/>
        <v>51802</v>
      </c>
    </row>
    <row r="59" spans="1:12" ht="47.25" x14ac:dyDescent="0.25">
      <c r="A59" s="11" t="s">
        <v>50</v>
      </c>
      <c r="B59" s="22">
        <v>0</v>
      </c>
      <c r="C59" s="22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23">
        <f t="shared" si="2"/>
        <v>0</v>
      </c>
    </row>
    <row r="60" spans="1:12" ht="47.25" x14ac:dyDescent="0.25">
      <c r="A60" s="11" t="s">
        <v>51</v>
      </c>
      <c r="B60" s="21">
        <v>34000000</v>
      </c>
      <c r="C60" s="22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2">
        <v>0</v>
      </c>
      <c r="K60" s="62">
        <v>0</v>
      </c>
      <c r="L60" s="23">
        <f t="shared" si="2"/>
        <v>0</v>
      </c>
    </row>
    <row r="61" spans="1:12" ht="31.5" x14ac:dyDescent="0.25">
      <c r="A61" s="11" t="s">
        <v>52</v>
      </c>
      <c r="B61" s="21">
        <v>27286508</v>
      </c>
      <c r="C61" s="22">
        <v>0</v>
      </c>
      <c r="D61" s="65">
        <v>0</v>
      </c>
      <c r="E61" s="65">
        <v>0</v>
      </c>
      <c r="F61" s="62">
        <v>1205997.76</v>
      </c>
      <c r="G61" s="62">
        <v>3003827.99</v>
      </c>
      <c r="H61" s="62">
        <v>281420.25</v>
      </c>
      <c r="I61" s="62">
        <v>0</v>
      </c>
      <c r="J61" s="65">
        <v>0</v>
      </c>
      <c r="K61" s="65">
        <v>0</v>
      </c>
      <c r="L61" s="23">
        <f t="shared" si="2"/>
        <v>4491246</v>
      </c>
    </row>
    <row r="62" spans="1:12" ht="31.5" x14ac:dyDescent="0.25">
      <c r="A62" s="11" t="s">
        <v>53</v>
      </c>
      <c r="B62" s="21">
        <v>200000</v>
      </c>
      <c r="C62" s="22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23">
        <f t="shared" si="2"/>
        <v>0</v>
      </c>
    </row>
    <row r="63" spans="1:12" ht="31.5" x14ac:dyDescent="0.25">
      <c r="A63" s="11" t="s">
        <v>54</v>
      </c>
      <c r="B63" s="22">
        <v>0</v>
      </c>
      <c r="C63" s="22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23">
        <f t="shared" si="2"/>
        <v>0</v>
      </c>
    </row>
    <row r="64" spans="1:12" x14ac:dyDescent="0.25">
      <c r="A64" s="11" t="s">
        <v>55</v>
      </c>
      <c r="B64" s="22">
        <v>0</v>
      </c>
      <c r="C64" s="22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23">
        <f t="shared" si="2"/>
        <v>0</v>
      </c>
    </row>
    <row r="65" spans="1:14" ht="63" x14ac:dyDescent="0.25">
      <c r="A65" s="11" t="s">
        <v>56</v>
      </c>
      <c r="B65" s="22">
        <v>0</v>
      </c>
      <c r="C65" s="22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23">
        <f t="shared" si="2"/>
        <v>0</v>
      </c>
    </row>
    <row r="66" spans="1:14" ht="27" customHeight="1" x14ac:dyDescent="0.25">
      <c r="A66" s="3" t="s">
        <v>57</v>
      </c>
      <c r="B66" s="23">
        <f>SUM(B67:B75)</f>
        <v>60000000</v>
      </c>
      <c r="C66" s="22">
        <v>0</v>
      </c>
      <c r="D66" s="66">
        <v>0</v>
      </c>
      <c r="E66" s="66">
        <v>0</v>
      </c>
      <c r="F66" s="66">
        <v>0</v>
      </c>
      <c r="G66" s="66">
        <v>0</v>
      </c>
      <c r="H66" s="66">
        <v>0</v>
      </c>
      <c r="I66" s="66">
        <f>+I67</f>
        <v>6181709.7800000003</v>
      </c>
      <c r="J66" s="74">
        <f>+J67</f>
        <v>0</v>
      </c>
      <c r="K66" s="74">
        <f>+K67</f>
        <v>0</v>
      </c>
      <c r="L66" s="23">
        <f t="shared" si="2"/>
        <v>6181709.7800000003</v>
      </c>
    </row>
    <row r="67" spans="1:14" ht="31.5" x14ac:dyDescent="0.25">
      <c r="A67" s="3" t="s">
        <v>58</v>
      </c>
      <c r="B67" s="22">
        <v>60000000</v>
      </c>
      <c r="C67" s="22">
        <v>0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2">
        <v>6181709.7800000003</v>
      </c>
      <c r="J67" s="65">
        <v>0</v>
      </c>
      <c r="K67" s="65">
        <v>0</v>
      </c>
      <c r="L67" s="23">
        <f t="shared" si="2"/>
        <v>6181709.7800000003</v>
      </c>
    </row>
    <row r="68" spans="1:14" ht="23.25" customHeight="1" x14ac:dyDescent="0.25">
      <c r="A68" s="11" t="s">
        <v>59</v>
      </c>
      <c r="B68" s="22">
        <v>0</v>
      </c>
      <c r="C68" s="22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23">
        <f t="shared" si="2"/>
        <v>0</v>
      </c>
    </row>
    <row r="69" spans="1:14" ht="31.5" x14ac:dyDescent="0.25">
      <c r="A69" s="11" t="s">
        <v>60</v>
      </c>
      <c r="B69" s="22">
        <v>0</v>
      </c>
      <c r="C69" s="22">
        <v>0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23">
        <f t="shared" si="2"/>
        <v>0</v>
      </c>
    </row>
    <row r="70" spans="1:14" ht="63" x14ac:dyDescent="0.25">
      <c r="A70" s="11" t="s">
        <v>61</v>
      </c>
      <c r="B70" s="22">
        <v>0</v>
      </c>
      <c r="C70" s="22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23">
        <f t="shared" si="2"/>
        <v>0</v>
      </c>
    </row>
    <row r="71" spans="1:14" ht="47.25" x14ac:dyDescent="0.25">
      <c r="A71" s="3" t="s">
        <v>62</v>
      </c>
      <c r="B71" s="22">
        <v>0</v>
      </c>
      <c r="C71" s="22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5">
        <v>0</v>
      </c>
      <c r="K71" s="65">
        <v>0</v>
      </c>
      <c r="L71" s="23">
        <f t="shared" si="2"/>
        <v>0</v>
      </c>
    </row>
    <row r="72" spans="1:14" ht="31.5" x14ac:dyDescent="0.25">
      <c r="A72" s="11" t="s">
        <v>63</v>
      </c>
      <c r="B72" s="22">
        <v>0</v>
      </c>
      <c r="C72" s="22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23">
        <f t="shared" si="2"/>
        <v>0</v>
      </c>
    </row>
    <row r="73" spans="1:14" ht="47.25" x14ac:dyDescent="0.25">
      <c r="A73" s="11" t="s">
        <v>64</v>
      </c>
      <c r="B73" s="22">
        <v>0</v>
      </c>
      <c r="C73" s="22">
        <v>0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23">
        <f t="shared" si="2"/>
        <v>0</v>
      </c>
    </row>
    <row r="74" spans="1:14" ht="24.75" customHeight="1" x14ac:dyDescent="0.25">
      <c r="A74" s="3" t="s">
        <v>65</v>
      </c>
      <c r="B74" s="22">
        <v>0</v>
      </c>
      <c r="C74" s="22">
        <v>0</v>
      </c>
      <c r="D74" s="66">
        <v>0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  <c r="J74" s="65">
        <v>0</v>
      </c>
      <c r="K74" s="65">
        <v>0</v>
      </c>
      <c r="L74" s="23">
        <f t="shared" si="2"/>
        <v>0</v>
      </c>
    </row>
    <row r="75" spans="1:14" ht="31.5" x14ac:dyDescent="0.25">
      <c r="A75" s="11" t="s">
        <v>66</v>
      </c>
      <c r="B75" s="22">
        <v>0</v>
      </c>
      <c r="C75" s="22"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23">
        <f t="shared" si="2"/>
        <v>0</v>
      </c>
    </row>
    <row r="76" spans="1:14" ht="31.5" x14ac:dyDescent="0.25">
      <c r="A76" s="11" t="s">
        <v>67</v>
      </c>
      <c r="B76" s="22">
        <v>0</v>
      </c>
      <c r="C76" s="22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23">
        <f t="shared" si="2"/>
        <v>0</v>
      </c>
    </row>
    <row r="77" spans="1:14" ht="47.25" x14ac:dyDescent="0.25">
      <c r="A77" s="11" t="s">
        <v>68</v>
      </c>
      <c r="B77" s="22">
        <v>0</v>
      </c>
      <c r="C77" s="22">
        <v>0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0">
        <v>0</v>
      </c>
      <c r="K77" s="60">
        <v>0</v>
      </c>
      <c r="L77" s="23">
        <f t="shared" si="2"/>
        <v>0</v>
      </c>
    </row>
    <row r="78" spans="1:14" s="35" customFormat="1" ht="24.75" customHeight="1" x14ac:dyDescent="0.25">
      <c r="A78" s="16" t="s">
        <v>69</v>
      </c>
      <c r="B78" s="22">
        <v>0</v>
      </c>
      <c r="C78" s="22">
        <v>0</v>
      </c>
      <c r="D78" s="83">
        <f>+D74+D71+D66+D56+D48+D40+D30+D20+D14</f>
        <v>61346786.619999997</v>
      </c>
      <c r="E78" s="83">
        <f t="shared" ref="E78:H78" si="5">+E74+E71+E66+E56+E48+E40+E30+E20+E14</f>
        <v>77175221.810000002</v>
      </c>
      <c r="F78" s="83">
        <f t="shared" si="5"/>
        <v>268481778.72000003</v>
      </c>
      <c r="G78" s="83">
        <f t="shared" si="5"/>
        <v>269376652.50999999</v>
      </c>
      <c r="H78" s="83">
        <f t="shared" si="5"/>
        <v>291042829.60000002</v>
      </c>
      <c r="I78" s="83">
        <f>+I74+I71+I66+I56+I48+I40+I30+I20+I14</f>
        <v>402985294.80000001</v>
      </c>
      <c r="J78" s="78">
        <f>+J74+J71+J66+J56+J48+J40+J30+J20+J14</f>
        <v>368182158.74000001</v>
      </c>
      <c r="K78" s="78">
        <f>+K74+K71+K66+K56+K48+K40+K30+K20+K14</f>
        <v>249153243.28999999</v>
      </c>
      <c r="L78" s="77">
        <f t="shared" si="2"/>
        <v>1987743966.0900002</v>
      </c>
      <c r="M78" s="39">
        <v>249153243.28999999</v>
      </c>
      <c r="N78" s="82">
        <f>+K78-M78</f>
        <v>0</v>
      </c>
    </row>
    <row r="79" spans="1:14" s="35" customFormat="1" ht="31.5" x14ac:dyDescent="0.25">
      <c r="A79" s="34" t="s">
        <v>70</v>
      </c>
      <c r="B79" s="22">
        <v>0</v>
      </c>
      <c r="C79" s="36"/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23">
        <f t="shared" ref="L79:L87" si="6">SUM(D79:G79)</f>
        <v>0</v>
      </c>
    </row>
    <row r="80" spans="1:14" ht="31.5" x14ac:dyDescent="0.25">
      <c r="A80" s="3" t="s">
        <v>71</v>
      </c>
      <c r="B80" s="22">
        <v>0</v>
      </c>
      <c r="C80" s="22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23">
        <f t="shared" si="6"/>
        <v>0</v>
      </c>
    </row>
    <row r="81" spans="1:13" ht="47.25" x14ac:dyDescent="0.25">
      <c r="A81" s="11" t="s">
        <v>72</v>
      </c>
      <c r="B81" s="22">
        <v>0</v>
      </c>
      <c r="C81" s="22">
        <v>0</v>
      </c>
      <c r="D81" s="65">
        <v>0</v>
      </c>
      <c r="E81" s="65">
        <v>0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23">
        <f t="shared" si="6"/>
        <v>0</v>
      </c>
    </row>
    <row r="82" spans="1:13" ht="47.25" x14ac:dyDescent="0.25">
      <c r="A82" s="11" t="s">
        <v>73</v>
      </c>
      <c r="B82" s="22">
        <v>0</v>
      </c>
      <c r="C82" s="22">
        <v>0</v>
      </c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23">
        <f t="shared" si="6"/>
        <v>0</v>
      </c>
    </row>
    <row r="83" spans="1:13" ht="31.5" x14ac:dyDescent="0.25">
      <c r="A83" s="3" t="s">
        <v>74</v>
      </c>
      <c r="B83" s="22">
        <v>0</v>
      </c>
      <c r="C83" s="22">
        <v>0</v>
      </c>
      <c r="D83" s="65">
        <v>0</v>
      </c>
      <c r="E83" s="65">
        <v>0</v>
      </c>
      <c r="F83" s="65">
        <v>0</v>
      </c>
      <c r="G83" s="65">
        <v>0</v>
      </c>
      <c r="H83" s="65">
        <v>0</v>
      </c>
      <c r="I83" s="65">
        <v>0</v>
      </c>
      <c r="J83" s="65">
        <v>0</v>
      </c>
      <c r="K83" s="65">
        <v>0</v>
      </c>
      <c r="L83" s="23">
        <f t="shared" si="6"/>
        <v>0</v>
      </c>
    </row>
    <row r="84" spans="1:13" ht="31.5" x14ac:dyDescent="0.25">
      <c r="A84" s="11" t="s">
        <v>75</v>
      </c>
      <c r="B84" s="22">
        <v>0</v>
      </c>
      <c r="C84" s="22">
        <v>0</v>
      </c>
      <c r="D84" s="65">
        <v>0</v>
      </c>
      <c r="E84" s="65">
        <v>0</v>
      </c>
      <c r="F84" s="65">
        <v>0</v>
      </c>
      <c r="G84" s="65">
        <v>0</v>
      </c>
      <c r="H84" s="65">
        <v>0</v>
      </c>
      <c r="I84" s="65">
        <v>0</v>
      </c>
      <c r="J84" s="65">
        <v>0</v>
      </c>
      <c r="K84" s="65">
        <v>0</v>
      </c>
      <c r="L84" s="23">
        <f t="shared" si="6"/>
        <v>0</v>
      </c>
    </row>
    <row r="85" spans="1:13" ht="31.5" x14ac:dyDescent="0.25">
      <c r="A85" s="11" t="s">
        <v>76</v>
      </c>
      <c r="B85" s="22">
        <v>0</v>
      </c>
      <c r="C85" s="22">
        <v>0</v>
      </c>
      <c r="D85" s="65">
        <v>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23">
        <f t="shared" si="6"/>
        <v>0</v>
      </c>
    </row>
    <row r="86" spans="1:13" ht="31.5" x14ac:dyDescent="0.25">
      <c r="A86" s="3" t="s">
        <v>77</v>
      </c>
      <c r="B86" s="22">
        <v>0</v>
      </c>
      <c r="C86" s="22">
        <v>0</v>
      </c>
      <c r="D86" s="65">
        <v>0</v>
      </c>
      <c r="E86" s="65">
        <v>0</v>
      </c>
      <c r="F86" s="65">
        <v>0</v>
      </c>
      <c r="G86" s="65">
        <v>0</v>
      </c>
      <c r="H86" s="65">
        <v>0</v>
      </c>
      <c r="I86" s="65">
        <v>0</v>
      </c>
      <c r="J86" s="65">
        <v>0</v>
      </c>
      <c r="K86" s="65">
        <v>0</v>
      </c>
      <c r="L86" s="23">
        <f t="shared" si="6"/>
        <v>0</v>
      </c>
    </row>
    <row r="87" spans="1:13" ht="47.25" x14ac:dyDescent="0.25">
      <c r="A87" s="11" t="s">
        <v>78</v>
      </c>
      <c r="B87" s="22">
        <v>0</v>
      </c>
      <c r="C87" s="22">
        <v>0</v>
      </c>
      <c r="D87" s="65">
        <v>0</v>
      </c>
      <c r="E87" s="65">
        <v>0</v>
      </c>
      <c r="F87" s="65">
        <v>0</v>
      </c>
      <c r="G87" s="65">
        <v>0</v>
      </c>
      <c r="H87" s="65">
        <v>0</v>
      </c>
      <c r="I87" s="65">
        <v>0</v>
      </c>
      <c r="J87" s="65">
        <v>0</v>
      </c>
      <c r="K87" s="65">
        <v>0</v>
      </c>
      <c r="L87" s="23">
        <f t="shared" si="6"/>
        <v>0</v>
      </c>
    </row>
    <row r="88" spans="1:13" ht="31.5" x14ac:dyDescent="0.25">
      <c r="A88" s="16" t="s">
        <v>79</v>
      </c>
      <c r="B88" s="29"/>
      <c r="C88" s="29"/>
      <c r="D88" s="67"/>
      <c r="E88" s="67"/>
      <c r="F88" s="67"/>
      <c r="G88" s="67"/>
      <c r="H88" s="67"/>
      <c r="I88" s="67"/>
      <c r="J88" s="75"/>
      <c r="K88" s="75"/>
      <c r="L88" s="28"/>
    </row>
    <row r="89" spans="1:13" ht="31.5" x14ac:dyDescent="0.25">
      <c r="A89" s="17" t="s">
        <v>80</v>
      </c>
      <c r="B89" s="58">
        <f>+B14+B20+B30+B40+B56+B66</f>
        <v>4623179572</v>
      </c>
      <c r="C89" s="33"/>
      <c r="D89" s="68">
        <f>+D78</f>
        <v>61346786.619999997</v>
      </c>
      <c r="E89" s="68">
        <f>+E78</f>
        <v>77175221.810000002</v>
      </c>
      <c r="F89" s="68">
        <f>+F78</f>
        <v>268481778.72000003</v>
      </c>
      <c r="G89" s="68">
        <f>+G78</f>
        <v>269376652.50999999</v>
      </c>
      <c r="H89" s="68">
        <f>+H78</f>
        <v>291042829.60000002</v>
      </c>
      <c r="I89" s="68">
        <f t="shared" ref="I89:K89" si="7">+I78</f>
        <v>402985294.80000001</v>
      </c>
      <c r="J89" s="76">
        <f t="shared" si="7"/>
        <v>368182158.74000001</v>
      </c>
      <c r="K89" s="76">
        <f t="shared" si="7"/>
        <v>249153243.28999999</v>
      </c>
      <c r="L89" s="33">
        <f>+L78</f>
        <v>1987743966.0900002</v>
      </c>
      <c r="M89" s="39"/>
    </row>
    <row r="90" spans="1:13" x14ac:dyDescent="0.25">
      <c r="A90" s="20" t="s">
        <v>90</v>
      </c>
      <c r="B90" s="79"/>
      <c r="C90" s="79"/>
      <c r="D90" s="80"/>
      <c r="E90" s="80"/>
      <c r="F90" s="80"/>
      <c r="G90" s="80"/>
      <c r="H90" s="80"/>
      <c r="I90" s="80"/>
      <c r="J90" s="80"/>
      <c r="K90" s="80"/>
      <c r="L90" s="81"/>
    </row>
    <row r="91" spans="1:13" x14ac:dyDescent="0.25">
      <c r="A91" s="6" t="s">
        <v>91</v>
      </c>
      <c r="B91" s="79"/>
      <c r="C91" s="79"/>
      <c r="D91" s="80"/>
      <c r="E91" s="80"/>
      <c r="F91" s="80"/>
      <c r="G91" s="80"/>
      <c r="H91" s="80"/>
      <c r="I91" s="80"/>
      <c r="J91" s="80"/>
      <c r="K91" s="80"/>
      <c r="L91" s="81"/>
    </row>
    <row r="92" spans="1:13" x14ac:dyDescent="0.25">
      <c r="A92" s="6" t="s">
        <v>92</v>
      </c>
      <c r="B92" s="79"/>
      <c r="C92" s="79"/>
      <c r="D92" s="80"/>
      <c r="E92" s="80"/>
      <c r="F92" s="80"/>
      <c r="G92" s="80"/>
      <c r="H92" s="80"/>
      <c r="I92" s="80"/>
      <c r="J92" s="80"/>
      <c r="K92" s="80"/>
      <c r="L92" s="81"/>
    </row>
    <row r="93" spans="1:13" x14ac:dyDescent="0.25">
      <c r="A93" s="6" t="s">
        <v>93</v>
      </c>
      <c r="B93" s="79"/>
      <c r="C93" s="79"/>
      <c r="D93" s="80"/>
      <c r="E93" s="80"/>
      <c r="F93" s="80"/>
      <c r="G93" s="80"/>
      <c r="H93" s="80"/>
      <c r="I93" s="80"/>
      <c r="J93" s="80"/>
      <c r="K93" s="80"/>
      <c r="L93" s="81"/>
    </row>
    <row r="94" spans="1:13" x14ac:dyDescent="0.25">
      <c r="A94" s="19" t="s">
        <v>94</v>
      </c>
      <c r="B94" s="79"/>
      <c r="C94" s="79"/>
      <c r="D94" s="80"/>
      <c r="E94" s="80"/>
      <c r="F94" s="80"/>
      <c r="G94" s="80"/>
      <c r="H94" s="80"/>
      <c r="I94" s="80"/>
      <c r="J94" s="80"/>
      <c r="K94" s="80"/>
      <c r="L94" s="81"/>
    </row>
    <row r="95" spans="1:13" x14ac:dyDescent="0.25">
      <c r="A95" s="6" t="s">
        <v>96</v>
      </c>
      <c r="B95" s="7"/>
      <c r="C95" s="7"/>
      <c r="D95" s="5"/>
      <c r="E95" s="5"/>
      <c r="F95" s="5"/>
      <c r="G95" s="5"/>
      <c r="H95" s="5"/>
      <c r="I95" s="5"/>
      <c r="J95" s="5"/>
      <c r="K95" s="5"/>
    </row>
    <row r="96" spans="1:13" x14ac:dyDescent="0.25">
      <c r="A96" s="6" t="s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</row>
    <row r="97" spans="1:12" x14ac:dyDescent="0.25">
      <c r="A97" s="4"/>
      <c r="D97" s="5"/>
      <c r="E97" s="5"/>
      <c r="F97" s="5"/>
      <c r="G97" s="5"/>
      <c r="H97" s="5"/>
      <c r="I97" s="5"/>
      <c r="J97" s="5"/>
      <c r="K97" s="5"/>
    </row>
    <row r="98" spans="1:12" x14ac:dyDescent="0.25">
      <c r="A98" s="4"/>
      <c r="D98" s="5"/>
      <c r="E98" s="5"/>
      <c r="F98" s="5"/>
      <c r="G98" s="5"/>
      <c r="H98" s="5"/>
      <c r="I98" s="5"/>
      <c r="J98" s="5"/>
      <c r="K98" s="5"/>
    </row>
    <row r="99" spans="1:12" x14ac:dyDescent="0.25">
      <c r="A99" s="4"/>
      <c r="D99" s="5"/>
      <c r="E99" s="5"/>
      <c r="F99" s="5"/>
      <c r="G99" s="5"/>
      <c r="H99" s="5"/>
      <c r="I99" s="5"/>
      <c r="J99" s="5"/>
      <c r="K99" s="5"/>
    </row>
    <row r="100" spans="1:12" x14ac:dyDescent="0.25">
      <c r="A100" s="89" t="s">
        <v>82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</row>
    <row r="101" spans="1:12" ht="18.75" x14ac:dyDescent="0.3">
      <c r="A101" s="46"/>
      <c r="B101" s="46"/>
      <c r="C101" s="47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1:12" ht="18.75" x14ac:dyDescent="0.3">
      <c r="A102" s="46"/>
      <c r="B102" s="46"/>
      <c r="C102" s="47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1:12" ht="18.75" x14ac:dyDescent="0.3">
      <c r="A103" s="46"/>
      <c r="B103" s="46"/>
      <c r="C103" s="47"/>
      <c r="D103" s="46"/>
      <c r="E103" s="46"/>
      <c r="F103" s="46"/>
      <c r="G103" s="46"/>
      <c r="H103" s="46"/>
      <c r="I103" s="46"/>
      <c r="J103" s="46"/>
      <c r="K103" s="46"/>
      <c r="L103" s="46"/>
    </row>
    <row r="104" spans="1:12" ht="18.75" x14ac:dyDescent="0.3">
      <c r="A104" s="46"/>
      <c r="B104" s="46"/>
      <c r="C104" s="47"/>
      <c r="D104" s="46"/>
      <c r="E104" s="46"/>
      <c r="F104" s="46"/>
      <c r="G104" s="46"/>
      <c r="H104" s="46"/>
      <c r="I104" s="46"/>
      <c r="J104" s="46"/>
      <c r="K104" s="46"/>
      <c r="L104" s="46"/>
    </row>
    <row r="105" spans="1:12" ht="18.75" x14ac:dyDescent="0.3">
      <c r="A105" s="46"/>
      <c r="B105" s="46"/>
      <c r="C105" s="47"/>
      <c r="D105" s="46"/>
      <c r="E105" s="46"/>
      <c r="F105" s="46"/>
      <c r="G105" s="46"/>
      <c r="L105" s="46"/>
    </row>
    <row r="106" spans="1:12" ht="18.75" customHeight="1" x14ac:dyDescent="0.3">
      <c r="B106" s="93" t="s">
        <v>85</v>
      </c>
      <c r="C106" s="93"/>
      <c r="D106" s="93"/>
      <c r="H106" s="91" t="s">
        <v>84</v>
      </c>
      <c r="I106" s="91"/>
      <c r="J106" s="91"/>
      <c r="K106" s="57"/>
    </row>
    <row r="107" spans="1:12" ht="24" customHeight="1" x14ac:dyDescent="0.3">
      <c r="B107" s="92" t="s">
        <v>100</v>
      </c>
      <c r="C107" s="92"/>
      <c r="D107" s="92"/>
      <c r="H107" s="89" t="s">
        <v>86</v>
      </c>
      <c r="I107" s="89"/>
      <c r="J107" s="89"/>
      <c r="K107" s="56"/>
    </row>
    <row r="108" spans="1:12" ht="24" customHeight="1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1:12" ht="24" customHeight="1" x14ac:dyDescent="0.25">
      <c r="B109" s="1"/>
      <c r="C109" s="1"/>
    </row>
    <row r="110" spans="1:12" ht="24" customHeight="1" x14ac:dyDescent="0.25">
      <c r="B110" s="1"/>
      <c r="C110" s="1"/>
    </row>
    <row r="111" spans="1:12" ht="24" customHeight="1" x14ac:dyDescent="0.25">
      <c r="B111" s="1"/>
      <c r="C111" s="1"/>
    </row>
    <row r="112" spans="1:12" ht="24" customHeight="1" x14ac:dyDescent="0.25">
      <c r="B112" s="1"/>
      <c r="C112" s="1"/>
    </row>
    <row r="115" spans="1:12" x14ac:dyDescent="0.25">
      <c r="A115" s="85" t="s">
        <v>2</v>
      </c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</row>
    <row r="116" spans="1:12" x14ac:dyDescent="0.25">
      <c r="A116" s="88" t="s">
        <v>3</v>
      </c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</row>
    <row r="120" spans="1:12" x14ac:dyDescent="0.25">
      <c r="B120" s="9"/>
      <c r="C120" s="9"/>
    </row>
  </sheetData>
  <mergeCells count="15">
    <mergeCell ref="A116:L116"/>
    <mergeCell ref="A9:L9"/>
    <mergeCell ref="A115:L115"/>
    <mergeCell ref="A100:L100"/>
    <mergeCell ref="D11:L11"/>
    <mergeCell ref="H106:J106"/>
    <mergeCell ref="H107:J107"/>
    <mergeCell ref="B107:D107"/>
    <mergeCell ref="B106:D106"/>
    <mergeCell ref="A8:L8"/>
    <mergeCell ref="A1:D3"/>
    <mergeCell ref="A4:L4"/>
    <mergeCell ref="A5:L5"/>
    <mergeCell ref="A6:L6"/>
    <mergeCell ref="A7:L7"/>
  </mergeCells>
  <hyperlinks>
    <hyperlink ref="A116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70" orientation="landscape" horizontalDpi="0" verticalDpi="0" r:id="rId2"/>
  <headerFooter>
    <oddFooter>&amp;C&amp;P</oddFooter>
  </headerFooter>
  <rowBreaks count="5" manualBreakCount="5">
    <brk id="26" max="11" man="1"/>
    <brk id="39" max="11" man="1"/>
    <brk id="52" max="11" man="1"/>
    <brk id="68" max="11" man="1"/>
    <brk id="84" max="11" man="1"/>
  </rowBreaks>
  <colBreaks count="1" manualBreakCount="1"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2025-09-04T15:15:32Z</cp:lastPrinted>
  <dcterms:created xsi:type="dcterms:W3CDTF">2018-08-01T15:16:23Z</dcterms:created>
  <dcterms:modified xsi:type="dcterms:W3CDTF">2025-09-18T19:37:21Z</dcterms:modified>
</cp:coreProperties>
</file>