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Area" localSheetId="0">FINANC.!$A$1:$I$116</definedName>
    <definedName name="_xlnm.Print_Titles" localSheetId="0">FINANC.!$11:$13</definedName>
  </definedNames>
  <calcPr calcId="162913" calcMode="autoNoTable"/>
</workbook>
</file>

<file path=xl/calcChain.xml><?xml version="1.0" encoding="utf-8"?>
<calcChain xmlns="http://schemas.openxmlformats.org/spreadsheetml/2006/main">
  <c r="I14" i="25" l="1"/>
  <c r="H56" i="25"/>
  <c r="H30" i="25"/>
  <c r="H20" i="25"/>
  <c r="I15" i="25"/>
  <c r="I16" i="25"/>
  <c r="I17" i="25"/>
  <c r="I18" i="25"/>
  <c r="I19" i="25"/>
  <c r="I21" i="25"/>
  <c r="I22" i="25"/>
  <c r="I23" i="25"/>
  <c r="I24" i="25"/>
  <c r="I25" i="25"/>
  <c r="I26" i="25"/>
  <c r="I27" i="25"/>
  <c r="I28" i="25"/>
  <c r="I29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H14" i="25"/>
  <c r="H78" i="25" l="1"/>
  <c r="I79" i="25"/>
  <c r="I80" i="25"/>
  <c r="I81" i="25"/>
  <c r="I82" i="25"/>
  <c r="I83" i="25"/>
  <c r="I84" i="25"/>
  <c r="I85" i="25"/>
  <c r="I86" i="25"/>
  <c r="I87" i="25"/>
  <c r="G30" i="25"/>
  <c r="I30" i="25" s="1"/>
  <c r="H89" i="25" l="1"/>
  <c r="I89" i="25" s="1"/>
  <c r="G56" i="25"/>
  <c r="I56" i="25" s="1"/>
  <c r="G20" i="25"/>
  <c r="I20" i="25" s="1"/>
  <c r="G14" i="25"/>
  <c r="G78" i="25" l="1"/>
  <c r="G89" i="25" l="1"/>
  <c r="I78" i="25"/>
  <c r="F30" i="25"/>
  <c r="E30" i="25"/>
  <c r="F56" i="25"/>
  <c r="F20" i="25"/>
  <c r="F14" i="25"/>
  <c r="F78" i="25" l="1"/>
  <c r="F89" i="25" s="1"/>
  <c r="E20" i="25"/>
  <c r="E14" i="25"/>
  <c r="E78" i="25" l="1"/>
  <c r="E89" i="25" s="1"/>
  <c r="B40" i="25"/>
  <c r="D20" i="25" l="1"/>
  <c r="D30" i="25"/>
  <c r="D78" i="25" l="1"/>
  <c r="D89" i="25" s="1"/>
  <c r="D14" i="25"/>
  <c r="B66" i="25"/>
  <c r="B56" i="25" l="1"/>
  <c r="B30" i="25" l="1"/>
  <c r="B20" i="25"/>
  <c r="B14" i="25"/>
  <c r="B89" i="25" l="1"/>
</calcChain>
</file>

<file path=xl/sharedStrings.xml><?xml version="1.0" encoding="utf-8"?>
<sst xmlns="http://schemas.openxmlformats.org/spreadsheetml/2006/main" count="107" uniqueCount="107">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</sst>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_);_(* \(#,##0\);_(* &quot;-&quot;??_);_(@_)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left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7" fontId="9" fillId="2" borderId="0" xfId="0" applyNumberFormat="1" applyFont="1" applyFill="1"/>
    <xf numFmtId="0" fontId="8" fillId="2" borderId="0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167" fontId="7" fillId="3" borderId="1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" fontId="0" fillId="0" borderId="1" xfId="0" applyNumberForma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6" fontId="7" fillId="4" borderId="1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" fontId="0" fillId="0" borderId="1" xfId="0" applyNumberFormat="1" applyBorder="1"/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167" fontId="6" fillId="2" borderId="1" xfId="0" applyNumberFormat="1" applyFont="1" applyFill="1" applyBorder="1" applyAlignment="1">
      <alignment vertical="center" wrapText="1"/>
    </xf>
    <xf numFmtId="167" fontId="6" fillId="0" borderId="1" xfId="0" applyNumberFormat="1" applyFont="1" applyBorder="1" applyAlignment="1">
      <alignment vertical="center"/>
    </xf>
    <xf numFmtId="167" fontId="7" fillId="0" borderId="1" xfId="0" applyNumberFormat="1" applyFont="1" applyBorder="1" applyAlignment="1">
      <alignment vertical="center"/>
    </xf>
    <xf numFmtId="167" fontId="6" fillId="0" borderId="1" xfId="0" applyNumberFormat="1" applyFont="1" applyBorder="1" applyAlignment="1">
      <alignment vertical="center" wrapText="1"/>
    </xf>
    <xf numFmtId="167" fontId="6" fillId="2" borderId="1" xfId="0" applyNumberFormat="1" applyFont="1" applyFill="1" applyBorder="1" applyAlignment="1">
      <alignment vertical="center"/>
    </xf>
    <xf numFmtId="167" fontId="11" fillId="0" borderId="1" xfId="0" applyNumberFormat="1" applyFont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0" fontId="5" fillId="2" borderId="0" xfId="2" applyFill="1" applyAlignment="1" applyProtection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889000</xdr:colOff>
      <xdr:row>0</xdr:row>
      <xdr:rowOff>0</xdr:rowOff>
    </xdr:from>
    <xdr:to>
      <xdr:col>4</xdr:col>
      <xdr:colOff>1234224</xdr:colOff>
      <xdr:row>2</xdr:row>
      <xdr:rowOff>147115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469" y="0"/>
          <a:ext cx="2619318" cy="551928"/>
        </a:xfrm>
        <a:prstGeom prst="rect">
          <a:avLst/>
        </a:prstGeom>
      </xdr:spPr>
    </xdr:pic>
    <xdr:clientData/>
  </xdr:twoCellAnchor>
  <xdr:oneCellAnchor>
    <xdr:from>
      <xdr:col>3</xdr:col>
      <xdr:colOff>809625</xdr:colOff>
      <xdr:row>111</xdr:row>
      <xdr:rowOff>59531</xdr:rowOff>
    </xdr:from>
    <xdr:ext cx="1226344" cy="497683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5584031" y="44207906"/>
          <a:ext cx="1226344" cy="4976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zoomScale="80" zoomScaleNormal="80" workbookViewId="0">
      <selection activeCell="A9" sqref="A9:I9"/>
    </sheetView>
  </sheetViews>
  <sheetFormatPr baseColWidth="10" defaultColWidth="12.42578125" defaultRowHeight="15.75" x14ac:dyDescent="0.25"/>
  <cols>
    <col min="1" max="1" width="30.28515625" style="1" customWidth="1"/>
    <col min="2" max="2" width="25.85546875" style="8" customWidth="1"/>
    <col min="3" max="3" width="15.42578125" style="8" customWidth="1"/>
    <col min="4" max="4" width="18.7109375" style="1" customWidth="1"/>
    <col min="5" max="5" width="18.85546875" style="1" customWidth="1"/>
    <col min="6" max="6" width="18.28515625" style="1" customWidth="1"/>
    <col min="7" max="8" width="17.5703125" style="1" customWidth="1"/>
    <col min="9" max="9" width="19" style="1" customWidth="1"/>
    <col min="10" max="10" width="17.5703125" style="1" bestFit="1" customWidth="1"/>
    <col min="11" max="11" width="12.42578125" style="1"/>
    <col min="12" max="12" width="16.140625" style="1" bestFit="1" customWidth="1"/>
    <col min="13" max="16384" width="12.42578125" style="1"/>
  </cols>
  <sheetData>
    <row r="1" spans="1:12" x14ac:dyDescent="0.25">
      <c r="A1" s="65"/>
      <c r="B1" s="65"/>
      <c r="C1" s="65"/>
      <c r="D1" s="65"/>
      <c r="E1" s="41"/>
      <c r="F1" s="44"/>
      <c r="G1" s="47"/>
      <c r="H1" s="50"/>
    </row>
    <row r="2" spans="1:12" x14ac:dyDescent="0.25">
      <c r="A2" s="65"/>
      <c r="B2" s="65"/>
      <c r="C2" s="65"/>
      <c r="D2" s="65"/>
      <c r="E2" s="41"/>
      <c r="F2" s="44"/>
      <c r="G2" s="47"/>
      <c r="H2" s="50"/>
    </row>
    <row r="3" spans="1:12" x14ac:dyDescent="0.25">
      <c r="A3" s="65"/>
      <c r="B3" s="65"/>
      <c r="C3" s="65"/>
      <c r="D3" s="65"/>
      <c r="E3" s="41"/>
      <c r="F3" s="44"/>
      <c r="G3" s="47"/>
      <c r="H3" s="50"/>
    </row>
    <row r="4" spans="1:12" x14ac:dyDescent="0.25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ht="30" x14ac:dyDescent="0.25">
      <c r="A5" s="70" t="s">
        <v>1</v>
      </c>
      <c r="B5" s="70"/>
      <c r="C5" s="70"/>
      <c r="D5" s="70"/>
      <c r="E5" s="70"/>
      <c r="F5" s="70"/>
      <c r="G5" s="70"/>
      <c r="H5" s="70"/>
      <c r="I5" s="70"/>
    </row>
    <row r="6" spans="1:12" x14ac:dyDescent="0.25">
      <c r="A6" s="71" t="s">
        <v>87</v>
      </c>
      <c r="B6" s="71"/>
      <c r="C6" s="71"/>
      <c r="D6" s="71"/>
      <c r="E6" s="71"/>
      <c r="F6" s="71"/>
      <c r="G6" s="71"/>
      <c r="H6" s="71"/>
      <c r="I6" s="71"/>
    </row>
    <row r="7" spans="1:12" x14ac:dyDescent="0.25">
      <c r="A7" s="71" t="s">
        <v>88</v>
      </c>
      <c r="B7" s="71"/>
      <c r="C7" s="71"/>
      <c r="D7" s="71"/>
      <c r="E7" s="71"/>
      <c r="F7" s="71"/>
      <c r="G7" s="71"/>
      <c r="H7" s="71"/>
      <c r="I7" s="71"/>
    </row>
    <row r="8" spans="1:12" x14ac:dyDescent="0.25">
      <c r="A8" s="64" t="s">
        <v>89</v>
      </c>
      <c r="B8" s="64"/>
      <c r="C8" s="64"/>
      <c r="D8" s="64"/>
      <c r="E8" s="64"/>
      <c r="F8" s="64"/>
      <c r="G8" s="64"/>
      <c r="H8" s="64"/>
      <c r="I8" s="64"/>
    </row>
    <row r="9" spans="1:12" s="2" customFormat="1" x14ac:dyDescent="0.25">
      <c r="A9" s="64">
        <v>2025</v>
      </c>
      <c r="B9" s="64"/>
      <c r="C9" s="64"/>
      <c r="D9" s="64"/>
      <c r="E9" s="64"/>
      <c r="F9" s="64"/>
      <c r="G9" s="64"/>
      <c r="H9" s="64"/>
      <c r="I9" s="64"/>
    </row>
    <row r="10" spans="1:12" s="2" customFormat="1" ht="21" customHeight="1" x14ac:dyDescent="0.25">
      <c r="A10" s="30"/>
      <c r="B10" s="30"/>
      <c r="C10" s="30"/>
      <c r="D10" s="30"/>
      <c r="E10" s="40"/>
      <c r="F10" s="43"/>
      <c r="G10" s="46"/>
      <c r="H10" s="49"/>
    </row>
    <row r="11" spans="1:12" s="2" customFormat="1" ht="17.25" customHeight="1" x14ac:dyDescent="0.25">
      <c r="A11" s="1"/>
      <c r="B11" s="35"/>
      <c r="C11" s="35"/>
      <c r="D11" s="69" t="s">
        <v>97</v>
      </c>
      <c r="E11" s="69"/>
      <c r="F11" s="69"/>
      <c r="G11" s="69"/>
      <c r="H11" s="69"/>
      <c r="I11" s="69"/>
    </row>
    <row r="12" spans="1:12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13" t="s">
        <v>103</v>
      </c>
      <c r="F12" s="13" t="s">
        <v>104</v>
      </c>
      <c r="G12" s="13" t="s">
        <v>105</v>
      </c>
      <c r="H12" s="13" t="s">
        <v>106</v>
      </c>
      <c r="I12" s="27" t="s">
        <v>83</v>
      </c>
    </row>
    <row r="13" spans="1:12" s="2" customFormat="1" x14ac:dyDescent="0.25">
      <c r="A13" s="14" t="s">
        <v>5</v>
      </c>
      <c r="B13" s="16" t="s">
        <v>102</v>
      </c>
      <c r="C13" s="15"/>
      <c r="D13" s="15"/>
      <c r="E13" s="15"/>
      <c r="F13" s="15"/>
      <c r="G13" s="15"/>
      <c r="H13" s="15"/>
      <c r="I13" s="15"/>
    </row>
    <row r="14" spans="1:12" s="2" customFormat="1" ht="31.5" x14ac:dyDescent="0.25">
      <c r="A14" s="3" t="s">
        <v>6</v>
      </c>
      <c r="B14" s="25">
        <f>SUM(B15:B19)</f>
        <v>955025136</v>
      </c>
      <c r="C14" s="25">
        <v>0</v>
      </c>
      <c r="D14" s="25">
        <f t="shared" ref="D14:I14" si="0">+D15+D16+D19</f>
        <v>55502992.719999999</v>
      </c>
      <c r="E14" s="25">
        <f t="shared" si="0"/>
        <v>57845084.699999996</v>
      </c>
      <c r="F14" s="25">
        <f t="shared" si="0"/>
        <v>57009857</v>
      </c>
      <c r="G14" s="25">
        <f t="shared" si="0"/>
        <v>59328021.120000005</v>
      </c>
      <c r="H14" s="25">
        <f t="shared" si="0"/>
        <v>58399520.420000002</v>
      </c>
      <c r="I14" s="25">
        <f t="shared" si="0"/>
        <v>288085475.96000004</v>
      </c>
      <c r="L14" s="28"/>
    </row>
    <row r="15" spans="1:12" ht="19.5" customHeight="1" x14ac:dyDescent="0.25">
      <c r="A15" s="10" t="s">
        <v>7</v>
      </c>
      <c r="B15" s="23">
        <v>738984473</v>
      </c>
      <c r="C15" s="23">
        <v>0</v>
      </c>
      <c r="D15" s="22">
        <v>46057450.469999999</v>
      </c>
      <c r="E15" s="42">
        <v>48148254.189999998</v>
      </c>
      <c r="F15" s="21">
        <v>47439817.310000002</v>
      </c>
      <c r="G15" s="42">
        <v>49749983.640000001</v>
      </c>
      <c r="H15" s="48">
        <v>48608998.520000003</v>
      </c>
      <c r="I15" s="25">
        <f t="shared" ref="I15:I77" si="1">SUM(D15:H15)</f>
        <v>240004504.13000003</v>
      </c>
    </row>
    <row r="16" spans="1:12" s="2" customFormat="1" ht="19.5" customHeight="1" x14ac:dyDescent="0.25">
      <c r="A16" s="10" t="s">
        <v>8</v>
      </c>
      <c r="B16" s="23">
        <v>134149067</v>
      </c>
      <c r="C16" s="23">
        <v>0</v>
      </c>
      <c r="D16" s="22">
        <v>2469550</v>
      </c>
      <c r="E16" s="42">
        <v>2500550</v>
      </c>
      <c r="F16" s="21">
        <v>2506550</v>
      </c>
      <c r="G16" s="42">
        <v>2506550</v>
      </c>
      <c r="H16" s="48">
        <v>2513550</v>
      </c>
      <c r="I16" s="25">
        <f t="shared" si="1"/>
        <v>12496750</v>
      </c>
      <c r="J16" s="29"/>
    </row>
    <row r="17" spans="1:9" s="2" customFormat="1" ht="31.5" x14ac:dyDescent="0.25">
      <c r="A17" s="11" t="s">
        <v>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5">
        <f t="shared" si="1"/>
        <v>0</v>
      </c>
    </row>
    <row r="18" spans="1:9" ht="31.5" x14ac:dyDescent="0.25">
      <c r="A18" s="11" t="s">
        <v>10</v>
      </c>
      <c r="B18" s="23">
        <v>100000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5">
        <f t="shared" si="1"/>
        <v>0</v>
      </c>
    </row>
    <row r="19" spans="1:9" ht="31.5" x14ac:dyDescent="0.25">
      <c r="A19" s="10" t="s">
        <v>11</v>
      </c>
      <c r="B19" s="23">
        <v>81791596</v>
      </c>
      <c r="C19" s="23">
        <v>0</v>
      </c>
      <c r="D19" s="26">
        <v>6975992.25</v>
      </c>
      <c r="E19" s="21">
        <v>7196280.5099999998</v>
      </c>
      <c r="F19" s="21">
        <v>7063489.6900000004</v>
      </c>
      <c r="G19" s="42">
        <v>7071487.4800000004</v>
      </c>
      <c r="H19" s="48">
        <v>7276971.9000000004</v>
      </c>
      <c r="I19" s="25">
        <f t="shared" si="1"/>
        <v>35584221.829999998</v>
      </c>
    </row>
    <row r="20" spans="1:9" s="2" customFormat="1" ht="31.5" x14ac:dyDescent="0.25">
      <c r="A20" s="3" t="s">
        <v>12</v>
      </c>
      <c r="B20" s="25">
        <f>SUM(B21:B29)</f>
        <v>210949999</v>
      </c>
      <c r="C20" s="23">
        <v>0</v>
      </c>
      <c r="D20" s="24">
        <f>+D21+D23+D25+D27</f>
        <v>3614493.9</v>
      </c>
      <c r="E20" s="24">
        <f>+E21+E22+E23+E24+E25+E26+E27+E28+E29</f>
        <v>7170581.3499999996</v>
      </c>
      <c r="F20" s="24">
        <f>+F21+F22+F23+F24+F25+F26+F27+F28+F29</f>
        <v>6823357.7999999998</v>
      </c>
      <c r="G20" s="24">
        <f>+G21+G22+G23+G24+G25+G26+G27+G28+G29</f>
        <v>5945026.1200000001</v>
      </c>
      <c r="H20" s="24">
        <f>+H21+H22+H23+H24+H25+H26+H27+H28+H29</f>
        <v>12306099.870000001</v>
      </c>
      <c r="I20" s="25">
        <f t="shared" si="1"/>
        <v>35859559.040000007</v>
      </c>
    </row>
    <row r="21" spans="1:9" s="2" customFormat="1" ht="24" customHeight="1" x14ac:dyDescent="0.25">
      <c r="A21" s="10" t="s">
        <v>13</v>
      </c>
      <c r="B21" s="21">
        <v>43672000</v>
      </c>
      <c r="C21" s="23">
        <v>0</v>
      </c>
      <c r="D21" s="56">
        <v>2795421.23</v>
      </c>
      <c r="E21" s="55">
        <v>4134367.5</v>
      </c>
      <c r="F21" s="55">
        <v>2664919.29</v>
      </c>
      <c r="G21" s="55">
        <v>2725824.72</v>
      </c>
      <c r="H21" s="55">
        <v>3261646.65</v>
      </c>
      <c r="I21" s="25">
        <f t="shared" si="1"/>
        <v>15582179.390000001</v>
      </c>
    </row>
    <row r="22" spans="1:9" s="2" customFormat="1" ht="47.25" x14ac:dyDescent="0.25">
      <c r="A22" s="10" t="s">
        <v>14</v>
      </c>
      <c r="B22" s="21">
        <v>7000000</v>
      </c>
      <c r="C22" s="23">
        <v>0</v>
      </c>
      <c r="D22" s="57">
        <v>0</v>
      </c>
      <c r="E22" s="57">
        <v>0</v>
      </c>
      <c r="F22" s="55">
        <v>133824.25</v>
      </c>
      <c r="G22" s="55">
        <v>88846.37</v>
      </c>
      <c r="H22" s="55">
        <v>71083.850000000006</v>
      </c>
      <c r="I22" s="25">
        <f t="shared" si="1"/>
        <v>293754.46999999997</v>
      </c>
    </row>
    <row r="23" spans="1:9" s="2" customFormat="1" ht="23.25" customHeight="1" x14ac:dyDescent="0.25">
      <c r="A23" s="10" t="s">
        <v>15</v>
      </c>
      <c r="B23" s="21">
        <v>55000000</v>
      </c>
      <c r="C23" s="23">
        <v>0</v>
      </c>
      <c r="D23" s="56">
        <v>178706</v>
      </c>
      <c r="E23" s="55">
        <v>499906.88</v>
      </c>
      <c r="F23" s="55">
        <v>2620164.2599999998</v>
      </c>
      <c r="G23" s="55">
        <v>1683331.86</v>
      </c>
      <c r="H23" s="55">
        <v>4880835.24</v>
      </c>
      <c r="I23" s="25">
        <f t="shared" si="1"/>
        <v>9862944.2400000002</v>
      </c>
    </row>
    <row r="24" spans="1:9" s="2" customFormat="1" ht="31.5" x14ac:dyDescent="0.25">
      <c r="A24" s="10" t="s">
        <v>16</v>
      </c>
      <c r="B24" s="21">
        <v>3000000</v>
      </c>
      <c r="C24" s="23">
        <v>0</v>
      </c>
      <c r="D24" s="56"/>
      <c r="E24" s="57">
        <v>0</v>
      </c>
      <c r="F24" s="57">
        <v>0</v>
      </c>
      <c r="G24" s="57">
        <v>0</v>
      </c>
      <c r="H24" s="55"/>
      <c r="I24" s="25">
        <f t="shared" si="1"/>
        <v>0</v>
      </c>
    </row>
    <row r="25" spans="1:9" s="2" customFormat="1" ht="21.75" customHeight="1" x14ac:dyDescent="0.25">
      <c r="A25" s="10" t="s">
        <v>17</v>
      </c>
      <c r="B25" s="21">
        <v>41000000</v>
      </c>
      <c r="C25" s="23">
        <v>0</v>
      </c>
      <c r="D25" s="56">
        <v>634366.67000000004</v>
      </c>
      <c r="E25" s="55">
        <v>754400</v>
      </c>
      <c r="F25" s="55">
        <v>1200800</v>
      </c>
      <c r="G25" s="55">
        <v>1052400</v>
      </c>
      <c r="H25" s="55">
        <v>3551466.67</v>
      </c>
      <c r="I25" s="25">
        <f t="shared" si="1"/>
        <v>7193433.3399999999</v>
      </c>
    </row>
    <row r="26" spans="1:9" ht="21.75" customHeight="1" x14ac:dyDescent="0.25">
      <c r="A26" s="11" t="s">
        <v>18</v>
      </c>
      <c r="B26" s="21">
        <v>6000000</v>
      </c>
      <c r="C26" s="23">
        <v>0</v>
      </c>
      <c r="D26" s="57">
        <v>0</v>
      </c>
      <c r="E26" s="55">
        <v>1775906.97</v>
      </c>
      <c r="F26" s="57">
        <v>0</v>
      </c>
      <c r="G26" s="55">
        <v>27212.77</v>
      </c>
      <c r="H26" s="57">
        <v>0</v>
      </c>
      <c r="I26" s="25">
        <f t="shared" si="1"/>
        <v>1803119.74</v>
      </c>
    </row>
    <row r="27" spans="1:9" ht="63" x14ac:dyDescent="0.25">
      <c r="A27" s="10" t="s">
        <v>19</v>
      </c>
      <c r="B27" s="21">
        <v>35599999</v>
      </c>
      <c r="C27" s="23">
        <v>0</v>
      </c>
      <c r="D27" s="56">
        <v>6000</v>
      </c>
      <c r="E27" s="56">
        <v>6000</v>
      </c>
      <c r="F27" s="55">
        <v>6000</v>
      </c>
      <c r="G27" s="55">
        <v>72410.399999999994</v>
      </c>
      <c r="H27" s="55">
        <v>251967.46</v>
      </c>
      <c r="I27" s="25">
        <f t="shared" si="1"/>
        <v>342377.86</v>
      </c>
    </row>
    <row r="28" spans="1:9" ht="47.25" x14ac:dyDescent="0.25">
      <c r="A28" s="10" t="s">
        <v>20</v>
      </c>
      <c r="B28" s="21">
        <v>19678000</v>
      </c>
      <c r="C28" s="23">
        <v>0</v>
      </c>
      <c r="D28" s="57">
        <v>0</v>
      </c>
      <c r="E28" s="57">
        <v>0</v>
      </c>
      <c r="F28" s="55">
        <v>197650</v>
      </c>
      <c r="G28" s="55">
        <v>295000</v>
      </c>
      <c r="H28" s="55">
        <v>289100</v>
      </c>
      <c r="I28" s="25">
        <f t="shared" si="1"/>
        <v>781750</v>
      </c>
    </row>
    <row r="29" spans="1:9" ht="47.25" x14ac:dyDescent="0.25">
      <c r="A29" s="11" t="s">
        <v>21</v>
      </c>
      <c r="B29" s="23">
        <v>0</v>
      </c>
      <c r="C29" s="23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25">
        <f t="shared" si="1"/>
        <v>0</v>
      </c>
    </row>
    <row r="30" spans="1:9" ht="31.5" x14ac:dyDescent="0.25">
      <c r="A30" s="3" t="s">
        <v>22</v>
      </c>
      <c r="B30" s="25">
        <f>SUM(B31:B39)</f>
        <v>3316617929</v>
      </c>
      <c r="C30" s="23">
        <v>0</v>
      </c>
      <c r="D30" s="58">
        <f>+D31+D36+D37</f>
        <v>2229300</v>
      </c>
      <c r="E30" s="58">
        <f>+E31+E36+E37</f>
        <v>12159555.76</v>
      </c>
      <c r="F30" s="58">
        <f>+F31+F36+F37+F39+F35</f>
        <v>202700281.02000001</v>
      </c>
      <c r="G30" s="58">
        <f>+G31+G36+G37+G39+G35+G33</f>
        <v>201099777.28</v>
      </c>
      <c r="H30" s="58">
        <f>+H31+H36+H37+H39+H35+H33</f>
        <v>218391989.06</v>
      </c>
      <c r="I30" s="25">
        <f t="shared" si="1"/>
        <v>636580903.12</v>
      </c>
    </row>
    <row r="31" spans="1:9" ht="47.25" x14ac:dyDescent="0.25">
      <c r="A31" s="10" t="s">
        <v>23</v>
      </c>
      <c r="B31" s="21">
        <v>2863274864</v>
      </c>
      <c r="C31" s="23">
        <v>0</v>
      </c>
      <c r="D31" s="56">
        <v>688500</v>
      </c>
      <c r="E31" s="55">
        <v>8553332</v>
      </c>
      <c r="F31" s="55">
        <v>193938986.21000001</v>
      </c>
      <c r="G31" s="55">
        <v>189892270.24000001</v>
      </c>
      <c r="H31" s="54">
        <v>211909490.81999999</v>
      </c>
      <c r="I31" s="25">
        <f t="shared" si="1"/>
        <v>604982579.26999998</v>
      </c>
    </row>
    <row r="32" spans="1:9" x14ac:dyDescent="0.25">
      <c r="A32" s="10" t="s">
        <v>24</v>
      </c>
      <c r="B32" s="21">
        <v>3650000</v>
      </c>
      <c r="C32" s="23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25">
        <f t="shared" si="1"/>
        <v>0</v>
      </c>
    </row>
    <row r="33" spans="1:9" ht="31.5" x14ac:dyDescent="0.25">
      <c r="A33" s="10" t="s">
        <v>25</v>
      </c>
      <c r="B33" s="21">
        <v>18500000</v>
      </c>
      <c r="C33" s="23">
        <v>0</v>
      </c>
      <c r="D33" s="57">
        <v>0</v>
      </c>
      <c r="E33" s="57">
        <v>0</v>
      </c>
      <c r="F33" s="57">
        <v>0</v>
      </c>
      <c r="G33" s="55">
        <v>1159497.5</v>
      </c>
      <c r="H33" s="54">
        <v>452270.4</v>
      </c>
      <c r="I33" s="25">
        <f t="shared" si="1"/>
        <v>1611767.9</v>
      </c>
    </row>
    <row r="34" spans="1:9" ht="31.5" x14ac:dyDescent="0.25">
      <c r="A34" s="10" t="s">
        <v>26</v>
      </c>
      <c r="B34" s="21">
        <v>300000</v>
      </c>
      <c r="C34" s="23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25">
        <f t="shared" si="1"/>
        <v>0</v>
      </c>
    </row>
    <row r="35" spans="1:9" ht="31.5" x14ac:dyDescent="0.25">
      <c r="A35" s="10" t="s">
        <v>27</v>
      </c>
      <c r="B35" s="21">
        <v>50500000</v>
      </c>
      <c r="C35" s="23">
        <v>0</v>
      </c>
      <c r="D35" s="57">
        <v>0</v>
      </c>
      <c r="E35" s="57">
        <v>0</v>
      </c>
      <c r="F35" s="55">
        <v>53057.31</v>
      </c>
      <c r="G35" s="57">
        <v>0</v>
      </c>
      <c r="H35" s="57">
        <v>0</v>
      </c>
      <c r="I35" s="25">
        <f t="shared" si="1"/>
        <v>53057.31</v>
      </c>
    </row>
    <row r="36" spans="1:9" ht="47.25" x14ac:dyDescent="0.25">
      <c r="A36" s="10" t="s">
        <v>28</v>
      </c>
      <c r="B36" s="21">
        <v>8450000</v>
      </c>
      <c r="C36" s="23">
        <v>0</v>
      </c>
      <c r="D36" s="56">
        <v>0</v>
      </c>
      <c r="E36" s="56">
        <v>0</v>
      </c>
      <c r="F36" s="56">
        <v>284961.09999999998</v>
      </c>
      <c r="G36" s="55">
        <v>24413.7</v>
      </c>
      <c r="H36" s="55">
        <v>394689.94</v>
      </c>
      <c r="I36" s="25">
        <f t="shared" si="1"/>
        <v>704064.74</v>
      </c>
    </row>
    <row r="37" spans="1:9" ht="47.25" x14ac:dyDescent="0.25">
      <c r="A37" s="11" t="s">
        <v>29</v>
      </c>
      <c r="B37" s="21">
        <v>115000000</v>
      </c>
      <c r="C37" s="23">
        <v>0</v>
      </c>
      <c r="D37" s="59">
        <v>1540800</v>
      </c>
      <c r="E37" s="59">
        <v>3606223.76</v>
      </c>
      <c r="F37" s="56">
        <v>5214894.3499999996</v>
      </c>
      <c r="G37" s="55">
        <v>7271408.3099999996</v>
      </c>
      <c r="H37" s="55">
        <v>5008997.5</v>
      </c>
      <c r="I37" s="25">
        <f t="shared" si="1"/>
        <v>22642323.919999998</v>
      </c>
    </row>
    <row r="38" spans="1:9" ht="63" x14ac:dyDescent="0.25">
      <c r="A38" s="11" t="s">
        <v>30</v>
      </c>
      <c r="B38" s="23">
        <v>0</v>
      </c>
      <c r="C38" s="23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25">
        <f t="shared" si="1"/>
        <v>0</v>
      </c>
    </row>
    <row r="39" spans="1:9" ht="31.5" x14ac:dyDescent="0.25">
      <c r="A39" s="11" t="s">
        <v>31</v>
      </c>
      <c r="B39" s="21">
        <v>256943065</v>
      </c>
      <c r="C39" s="23">
        <v>0</v>
      </c>
      <c r="D39" s="57">
        <v>0</v>
      </c>
      <c r="E39" s="57">
        <v>0</v>
      </c>
      <c r="F39" s="60">
        <v>3208382.05</v>
      </c>
      <c r="G39" s="55">
        <v>2752187.53</v>
      </c>
      <c r="H39" s="54">
        <v>626540.4</v>
      </c>
      <c r="I39" s="25">
        <f t="shared" si="1"/>
        <v>6587109.9800000004</v>
      </c>
    </row>
    <row r="40" spans="1:9" ht="31.5" x14ac:dyDescent="0.25">
      <c r="A40" s="3" t="s">
        <v>32</v>
      </c>
      <c r="B40" s="25">
        <f>+B41</f>
        <v>2500000</v>
      </c>
      <c r="C40" s="33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25">
        <f t="shared" si="1"/>
        <v>0</v>
      </c>
    </row>
    <row r="41" spans="1:9" ht="47.25" x14ac:dyDescent="0.25">
      <c r="A41" s="11" t="s">
        <v>33</v>
      </c>
      <c r="B41" s="21">
        <v>2500000</v>
      </c>
      <c r="C41" s="23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25">
        <f t="shared" si="1"/>
        <v>0</v>
      </c>
    </row>
    <row r="42" spans="1:9" ht="47.25" x14ac:dyDescent="0.25">
      <c r="A42" s="11" t="s">
        <v>34</v>
      </c>
      <c r="B42" s="23">
        <v>0</v>
      </c>
      <c r="C42" s="23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25">
        <f t="shared" si="1"/>
        <v>0</v>
      </c>
    </row>
    <row r="43" spans="1:9" ht="47.25" x14ac:dyDescent="0.25">
      <c r="A43" s="11" t="s">
        <v>35</v>
      </c>
      <c r="B43" s="23">
        <v>0</v>
      </c>
      <c r="C43" s="23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25">
        <f t="shared" si="1"/>
        <v>0</v>
      </c>
    </row>
    <row r="44" spans="1:9" ht="47.25" x14ac:dyDescent="0.25">
      <c r="A44" s="11" t="s">
        <v>36</v>
      </c>
      <c r="B44" s="23">
        <v>0</v>
      </c>
      <c r="C44" s="23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25">
        <f t="shared" si="1"/>
        <v>0</v>
      </c>
    </row>
    <row r="45" spans="1:9" ht="47.25" x14ac:dyDescent="0.25">
      <c r="A45" s="11" t="s">
        <v>37</v>
      </c>
      <c r="B45" s="23">
        <v>0</v>
      </c>
      <c r="C45" s="23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25">
        <f t="shared" si="1"/>
        <v>0</v>
      </c>
    </row>
    <row r="46" spans="1:9" ht="47.25" x14ac:dyDescent="0.25">
      <c r="A46" s="11" t="s">
        <v>38</v>
      </c>
      <c r="B46" s="23">
        <v>0</v>
      </c>
      <c r="C46" s="23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25">
        <f t="shared" si="1"/>
        <v>0</v>
      </c>
    </row>
    <row r="47" spans="1:9" ht="47.25" x14ac:dyDescent="0.25">
      <c r="A47" s="11" t="s">
        <v>39</v>
      </c>
      <c r="B47" s="23">
        <v>0</v>
      </c>
      <c r="C47" s="23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25">
        <f t="shared" si="1"/>
        <v>0</v>
      </c>
    </row>
    <row r="48" spans="1:9" ht="31.5" x14ac:dyDescent="0.25">
      <c r="A48" s="3" t="s">
        <v>40</v>
      </c>
      <c r="B48" s="33">
        <v>0</v>
      </c>
      <c r="C48" s="33">
        <v>0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25">
        <f t="shared" si="1"/>
        <v>0</v>
      </c>
    </row>
    <row r="49" spans="1:9" ht="31.5" x14ac:dyDescent="0.25">
      <c r="A49" s="11" t="s">
        <v>41</v>
      </c>
      <c r="B49" s="23">
        <v>0</v>
      </c>
      <c r="C49" s="23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25">
        <f t="shared" si="1"/>
        <v>0</v>
      </c>
    </row>
    <row r="50" spans="1:9" ht="47.25" x14ac:dyDescent="0.25">
      <c r="A50" s="11" t="s">
        <v>42</v>
      </c>
      <c r="B50" s="23">
        <v>0</v>
      </c>
      <c r="C50" s="23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25">
        <f t="shared" si="1"/>
        <v>0</v>
      </c>
    </row>
    <row r="51" spans="1:9" ht="47.25" x14ac:dyDescent="0.25">
      <c r="A51" s="11" t="s">
        <v>43</v>
      </c>
      <c r="B51" s="23">
        <v>0</v>
      </c>
      <c r="C51" s="23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25">
        <f t="shared" si="1"/>
        <v>0</v>
      </c>
    </row>
    <row r="52" spans="1:9" ht="47.25" x14ac:dyDescent="0.25">
      <c r="A52" s="11" t="s">
        <v>44</v>
      </c>
      <c r="B52" s="23">
        <v>0</v>
      </c>
      <c r="C52" s="23">
        <v>0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25">
        <f t="shared" si="1"/>
        <v>0</v>
      </c>
    </row>
    <row r="53" spans="1:9" ht="47.25" x14ac:dyDescent="0.25">
      <c r="A53" s="11" t="s">
        <v>45</v>
      </c>
      <c r="B53" s="23">
        <v>0</v>
      </c>
      <c r="C53" s="23">
        <v>0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25">
        <f t="shared" si="1"/>
        <v>0</v>
      </c>
    </row>
    <row r="54" spans="1:9" ht="31.5" x14ac:dyDescent="0.25">
      <c r="A54" s="11" t="s">
        <v>46</v>
      </c>
      <c r="B54" s="23">
        <v>0</v>
      </c>
      <c r="C54" s="23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25">
        <f t="shared" si="1"/>
        <v>0</v>
      </c>
    </row>
    <row r="55" spans="1:9" ht="47.25" x14ac:dyDescent="0.25">
      <c r="A55" s="11" t="s">
        <v>47</v>
      </c>
      <c r="B55" s="23">
        <v>0</v>
      </c>
      <c r="C55" s="23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25">
        <f t="shared" si="1"/>
        <v>0</v>
      </c>
    </row>
    <row r="56" spans="1:9" ht="31.5" x14ac:dyDescent="0.25">
      <c r="A56" s="3" t="s">
        <v>48</v>
      </c>
      <c r="B56" s="34">
        <f>SUM(B57:B65)</f>
        <v>78086508</v>
      </c>
      <c r="C56" s="34">
        <v>0</v>
      </c>
      <c r="D56" s="62">
        <v>0</v>
      </c>
      <c r="E56" s="62">
        <v>0</v>
      </c>
      <c r="F56" s="62">
        <f>+F57+F58+F61</f>
        <v>1948282.9</v>
      </c>
      <c r="G56" s="62">
        <f>+G57+G58+G61</f>
        <v>3003827.99</v>
      </c>
      <c r="H56" s="62">
        <f>+H57+H58+H61</f>
        <v>1945220.25</v>
      </c>
      <c r="I56" s="25">
        <f t="shared" si="1"/>
        <v>6897331.1400000006</v>
      </c>
    </row>
    <row r="57" spans="1:9" ht="25.5" customHeight="1" x14ac:dyDescent="0.25">
      <c r="A57" s="11" t="s">
        <v>49</v>
      </c>
      <c r="B57" s="21">
        <v>14600000</v>
      </c>
      <c r="C57" s="23">
        <v>0</v>
      </c>
      <c r="D57" s="57">
        <v>0</v>
      </c>
      <c r="E57" s="57">
        <v>0</v>
      </c>
      <c r="F57" s="55">
        <v>690483.14</v>
      </c>
      <c r="G57" s="57">
        <v>0</v>
      </c>
      <c r="H57" s="54">
        <v>1663800</v>
      </c>
      <c r="I57" s="25">
        <f t="shared" si="1"/>
        <v>2354283.14</v>
      </c>
    </row>
    <row r="58" spans="1:9" ht="47.25" x14ac:dyDescent="0.25">
      <c r="A58" s="11" t="s">
        <v>101</v>
      </c>
      <c r="B58" s="21">
        <v>2000000</v>
      </c>
      <c r="C58" s="23">
        <v>0</v>
      </c>
      <c r="D58" s="57">
        <v>0</v>
      </c>
      <c r="E58" s="57">
        <v>0</v>
      </c>
      <c r="F58" s="55">
        <v>51802</v>
      </c>
      <c r="G58" s="57">
        <v>0</v>
      </c>
      <c r="H58" s="57">
        <v>0</v>
      </c>
      <c r="I58" s="25">
        <f t="shared" si="1"/>
        <v>51802</v>
      </c>
    </row>
    <row r="59" spans="1:9" ht="47.25" x14ac:dyDescent="0.25">
      <c r="A59" s="11" t="s">
        <v>50</v>
      </c>
      <c r="B59" s="23">
        <v>0</v>
      </c>
      <c r="C59" s="23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25">
        <f t="shared" si="1"/>
        <v>0</v>
      </c>
    </row>
    <row r="60" spans="1:9" ht="47.25" x14ac:dyDescent="0.25">
      <c r="A60" s="11" t="s">
        <v>51</v>
      </c>
      <c r="B60" s="21">
        <v>34000000</v>
      </c>
      <c r="C60" s="23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25">
        <f t="shared" si="1"/>
        <v>0</v>
      </c>
    </row>
    <row r="61" spans="1:9" ht="31.5" x14ac:dyDescent="0.25">
      <c r="A61" s="11" t="s">
        <v>52</v>
      </c>
      <c r="B61" s="21">
        <v>27286508</v>
      </c>
      <c r="C61" s="23">
        <v>0</v>
      </c>
      <c r="D61" s="57">
        <v>0</v>
      </c>
      <c r="E61" s="57">
        <v>0</v>
      </c>
      <c r="F61" s="55">
        <v>1205997.76</v>
      </c>
      <c r="G61" s="55">
        <v>3003827.99</v>
      </c>
      <c r="H61" s="54">
        <v>281420.25</v>
      </c>
      <c r="I61" s="25">
        <f t="shared" si="1"/>
        <v>4491246</v>
      </c>
    </row>
    <row r="62" spans="1:9" ht="31.5" x14ac:dyDescent="0.25">
      <c r="A62" s="11" t="s">
        <v>53</v>
      </c>
      <c r="B62" s="21">
        <v>200000</v>
      </c>
      <c r="C62" s="23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25">
        <f t="shared" si="1"/>
        <v>0</v>
      </c>
    </row>
    <row r="63" spans="1:9" ht="31.5" x14ac:dyDescent="0.25">
      <c r="A63" s="11" t="s">
        <v>54</v>
      </c>
      <c r="B63" s="23">
        <v>0</v>
      </c>
      <c r="C63" s="23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25">
        <f t="shared" si="1"/>
        <v>0</v>
      </c>
    </row>
    <row r="64" spans="1:9" x14ac:dyDescent="0.25">
      <c r="A64" s="11" t="s">
        <v>55</v>
      </c>
      <c r="B64" s="23">
        <v>0</v>
      </c>
      <c r="C64" s="23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25">
        <f t="shared" si="1"/>
        <v>0</v>
      </c>
    </row>
    <row r="65" spans="1:9" ht="63" x14ac:dyDescent="0.25">
      <c r="A65" s="11" t="s">
        <v>56</v>
      </c>
      <c r="B65" s="23">
        <v>0</v>
      </c>
      <c r="C65" s="23">
        <v>0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25">
        <f t="shared" si="1"/>
        <v>0</v>
      </c>
    </row>
    <row r="66" spans="1:9" ht="27" customHeight="1" x14ac:dyDescent="0.25">
      <c r="A66" s="3" t="s">
        <v>57</v>
      </c>
      <c r="B66" s="25">
        <f>SUM(B67:B75)</f>
        <v>60000000</v>
      </c>
      <c r="C66" s="23">
        <v>0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25">
        <f t="shared" si="1"/>
        <v>0</v>
      </c>
    </row>
    <row r="67" spans="1:9" ht="31.5" x14ac:dyDescent="0.25">
      <c r="A67" s="3" t="s">
        <v>58</v>
      </c>
      <c r="B67" s="23">
        <v>60000000</v>
      </c>
      <c r="C67" s="23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25">
        <f t="shared" si="1"/>
        <v>0</v>
      </c>
    </row>
    <row r="68" spans="1:9" ht="23.25" customHeight="1" x14ac:dyDescent="0.25">
      <c r="A68" s="11" t="s">
        <v>59</v>
      </c>
      <c r="B68" s="23">
        <v>0</v>
      </c>
      <c r="C68" s="23"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25">
        <f t="shared" si="1"/>
        <v>0</v>
      </c>
    </row>
    <row r="69" spans="1:9" ht="31.5" x14ac:dyDescent="0.25">
      <c r="A69" s="11" t="s">
        <v>60</v>
      </c>
      <c r="B69" s="23">
        <v>0</v>
      </c>
      <c r="C69" s="23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25">
        <f t="shared" si="1"/>
        <v>0</v>
      </c>
    </row>
    <row r="70" spans="1:9" ht="63" x14ac:dyDescent="0.25">
      <c r="A70" s="11" t="s">
        <v>61</v>
      </c>
      <c r="B70" s="23">
        <v>0</v>
      </c>
      <c r="C70" s="23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25">
        <f t="shared" si="1"/>
        <v>0</v>
      </c>
    </row>
    <row r="71" spans="1:9" ht="47.25" x14ac:dyDescent="0.25">
      <c r="A71" s="3" t="s">
        <v>62</v>
      </c>
      <c r="B71" s="23">
        <v>0</v>
      </c>
      <c r="C71" s="23">
        <v>0</v>
      </c>
      <c r="D71" s="61">
        <v>0</v>
      </c>
      <c r="E71" s="61">
        <v>0</v>
      </c>
      <c r="F71" s="61">
        <v>0</v>
      </c>
      <c r="G71" s="61">
        <v>0</v>
      </c>
      <c r="H71" s="61">
        <v>0</v>
      </c>
      <c r="I71" s="25">
        <f t="shared" si="1"/>
        <v>0</v>
      </c>
    </row>
    <row r="72" spans="1:9" ht="31.5" x14ac:dyDescent="0.25">
      <c r="A72" s="11" t="s">
        <v>63</v>
      </c>
      <c r="B72" s="23">
        <v>0</v>
      </c>
      <c r="C72" s="23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25">
        <f t="shared" si="1"/>
        <v>0</v>
      </c>
    </row>
    <row r="73" spans="1:9" ht="47.25" x14ac:dyDescent="0.25">
      <c r="A73" s="11" t="s">
        <v>64</v>
      </c>
      <c r="B73" s="23">
        <v>0</v>
      </c>
      <c r="C73" s="23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25">
        <f t="shared" si="1"/>
        <v>0</v>
      </c>
    </row>
    <row r="74" spans="1:9" ht="24.75" customHeight="1" x14ac:dyDescent="0.25">
      <c r="A74" s="3" t="s">
        <v>65</v>
      </c>
      <c r="B74" s="23">
        <v>0</v>
      </c>
      <c r="C74" s="23">
        <v>0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25">
        <f t="shared" si="1"/>
        <v>0</v>
      </c>
    </row>
    <row r="75" spans="1:9" ht="31.5" x14ac:dyDescent="0.25">
      <c r="A75" s="11" t="s">
        <v>66</v>
      </c>
      <c r="B75" s="23">
        <v>0</v>
      </c>
      <c r="C75" s="23"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25">
        <f t="shared" si="1"/>
        <v>0</v>
      </c>
    </row>
    <row r="76" spans="1:9" ht="31.5" x14ac:dyDescent="0.25">
      <c r="A76" s="11" t="s">
        <v>67</v>
      </c>
      <c r="B76" s="23">
        <v>0</v>
      </c>
      <c r="C76" s="23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25">
        <f t="shared" si="1"/>
        <v>0</v>
      </c>
    </row>
    <row r="77" spans="1:9" ht="47.25" x14ac:dyDescent="0.25">
      <c r="A77" s="11" t="s">
        <v>68</v>
      </c>
      <c r="B77" s="23">
        <v>0</v>
      </c>
      <c r="C77" s="23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25">
        <f t="shared" si="1"/>
        <v>0</v>
      </c>
    </row>
    <row r="78" spans="1:9" s="38" customFormat="1" ht="24.75" customHeight="1" x14ac:dyDescent="0.25">
      <c r="A78" s="16" t="s">
        <v>69</v>
      </c>
      <c r="B78" s="23">
        <v>0</v>
      </c>
      <c r="C78" s="23">
        <v>0</v>
      </c>
      <c r="D78" s="32">
        <f>+D74+D71+D66+D56+D48+D40+D30+D20+D14</f>
        <v>61346786.619999997</v>
      </c>
      <c r="E78" s="45">
        <f t="shared" ref="E78:H78" si="2">+E74+E71+E66+E56+E48+E40+E30+E20+E14</f>
        <v>77175221.810000002</v>
      </c>
      <c r="F78" s="45">
        <f t="shared" si="2"/>
        <v>268481778.72000003</v>
      </c>
      <c r="G78" s="32">
        <f t="shared" si="2"/>
        <v>269376652.50999999</v>
      </c>
      <c r="H78" s="32">
        <f t="shared" si="2"/>
        <v>291042829.60000002</v>
      </c>
      <c r="I78" s="32">
        <f>SUM(D78:H78)</f>
        <v>967423269.26000011</v>
      </c>
    </row>
    <row r="79" spans="1:9" s="38" customFormat="1" ht="31.5" x14ac:dyDescent="0.25">
      <c r="A79" s="37" t="s">
        <v>70</v>
      </c>
      <c r="B79" s="23">
        <v>0</v>
      </c>
      <c r="C79" s="39"/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5">
        <f t="shared" ref="I79:I87" si="3">SUM(D79:G79)</f>
        <v>0</v>
      </c>
    </row>
    <row r="80" spans="1:9" ht="31.5" x14ac:dyDescent="0.25">
      <c r="A80" s="3" t="s">
        <v>71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5">
        <f t="shared" si="3"/>
        <v>0</v>
      </c>
    </row>
    <row r="81" spans="1:9" ht="47.25" x14ac:dyDescent="0.25">
      <c r="A81" s="11" t="s">
        <v>72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f t="shared" si="3"/>
        <v>0</v>
      </c>
    </row>
    <row r="82" spans="1:9" ht="47.25" x14ac:dyDescent="0.25">
      <c r="A82" s="11" t="s">
        <v>73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5">
        <f t="shared" si="3"/>
        <v>0</v>
      </c>
    </row>
    <row r="83" spans="1:9" ht="31.5" x14ac:dyDescent="0.25">
      <c r="A83" s="3" t="s">
        <v>74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5">
        <f t="shared" si="3"/>
        <v>0</v>
      </c>
    </row>
    <row r="84" spans="1:9" ht="31.5" x14ac:dyDescent="0.25">
      <c r="A84" s="11" t="s">
        <v>75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5">
        <f t="shared" si="3"/>
        <v>0</v>
      </c>
    </row>
    <row r="85" spans="1:9" ht="31.5" x14ac:dyDescent="0.25">
      <c r="A85" s="11" t="s">
        <v>76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5">
        <f t="shared" si="3"/>
        <v>0</v>
      </c>
    </row>
    <row r="86" spans="1:9" ht="31.5" x14ac:dyDescent="0.25">
      <c r="A86" s="3" t="s">
        <v>77</v>
      </c>
      <c r="B86" s="23">
        <v>0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5">
        <f t="shared" si="3"/>
        <v>0</v>
      </c>
    </row>
    <row r="87" spans="1:9" ht="47.25" x14ac:dyDescent="0.25">
      <c r="A87" s="11" t="s">
        <v>78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5">
        <f t="shared" si="3"/>
        <v>0</v>
      </c>
    </row>
    <row r="88" spans="1:9" ht="31.5" x14ac:dyDescent="0.25">
      <c r="A88" s="16" t="s">
        <v>79</v>
      </c>
      <c r="B88" s="32"/>
      <c r="C88" s="32"/>
      <c r="D88" s="31"/>
      <c r="E88" s="31"/>
      <c r="F88" s="31"/>
      <c r="G88" s="31"/>
      <c r="H88" s="31"/>
      <c r="I88" s="31"/>
    </row>
    <row r="89" spans="1:9" ht="31.5" x14ac:dyDescent="0.25">
      <c r="A89" s="17" t="s">
        <v>80</v>
      </c>
      <c r="B89" s="36">
        <f>+B14+B20+B30+B40+B56+B66</f>
        <v>4623179572</v>
      </c>
      <c r="C89" s="36"/>
      <c r="D89" s="36">
        <f>+D78</f>
        <v>61346786.619999997</v>
      </c>
      <c r="E89" s="36">
        <f>+E78</f>
        <v>77175221.810000002</v>
      </c>
      <c r="F89" s="36">
        <f>+F78</f>
        <v>268481778.72000003</v>
      </c>
      <c r="G89" s="36">
        <f>+G78</f>
        <v>269376652.50999999</v>
      </c>
      <c r="H89" s="36">
        <f>+H78</f>
        <v>291042829.60000002</v>
      </c>
      <c r="I89" s="36">
        <f>SUM(D89:H89)</f>
        <v>967423269.26000011</v>
      </c>
    </row>
    <row r="90" spans="1:9" x14ac:dyDescent="0.25">
      <c r="A90" s="20" t="s">
        <v>90</v>
      </c>
      <c r="B90" s="7"/>
      <c r="C90" s="7"/>
      <c r="D90" s="5"/>
      <c r="E90" s="5"/>
      <c r="F90" s="5"/>
      <c r="G90" s="5"/>
      <c r="H90" s="5"/>
    </row>
    <row r="91" spans="1:9" x14ac:dyDescent="0.25">
      <c r="A91" s="6" t="s">
        <v>91</v>
      </c>
      <c r="B91" s="7"/>
      <c r="C91" s="7"/>
      <c r="D91" s="5"/>
      <c r="E91" s="5"/>
      <c r="F91" s="5"/>
      <c r="G91" s="5"/>
      <c r="H91" s="5"/>
    </row>
    <row r="92" spans="1:9" x14ac:dyDescent="0.25">
      <c r="A92" s="6" t="s">
        <v>92</v>
      </c>
      <c r="B92" s="7"/>
      <c r="C92" s="7"/>
      <c r="D92" s="5"/>
      <c r="E92" s="5"/>
      <c r="F92" s="5"/>
      <c r="G92" s="5"/>
      <c r="H92" s="5"/>
    </row>
    <row r="93" spans="1:9" x14ac:dyDescent="0.25">
      <c r="A93" s="6" t="s">
        <v>93</v>
      </c>
      <c r="B93" s="7"/>
      <c r="C93" s="7"/>
      <c r="D93" s="5"/>
      <c r="E93" s="5"/>
      <c r="F93" s="5"/>
      <c r="G93" s="5"/>
      <c r="H93" s="5"/>
    </row>
    <row r="94" spans="1:9" x14ac:dyDescent="0.25">
      <c r="A94" s="19" t="s">
        <v>94</v>
      </c>
      <c r="B94" s="7"/>
      <c r="C94" s="7"/>
      <c r="D94" s="5"/>
      <c r="E94" s="5"/>
      <c r="F94" s="5"/>
      <c r="G94" s="5"/>
      <c r="H94" s="5"/>
    </row>
    <row r="95" spans="1:9" x14ac:dyDescent="0.25">
      <c r="A95" s="6" t="s">
        <v>96</v>
      </c>
      <c r="B95" s="7"/>
      <c r="C95" s="7"/>
      <c r="D95" s="5"/>
      <c r="E95" s="5"/>
      <c r="F95" s="5"/>
      <c r="G95" s="5"/>
      <c r="H95" s="5"/>
    </row>
    <row r="96" spans="1:9" x14ac:dyDescent="0.25">
      <c r="A96" s="6" t="s">
        <v>95</v>
      </c>
      <c r="B96" s="7"/>
      <c r="C96" s="7"/>
      <c r="D96" s="5"/>
      <c r="E96" s="5"/>
      <c r="F96" s="5"/>
      <c r="G96" s="5"/>
      <c r="H96" s="5"/>
    </row>
    <row r="97" spans="1:9" x14ac:dyDescent="0.25">
      <c r="A97" s="4"/>
      <c r="D97" s="5"/>
      <c r="E97" s="5"/>
      <c r="F97" s="5"/>
      <c r="G97" s="5"/>
      <c r="H97" s="5"/>
    </row>
    <row r="98" spans="1:9" x14ac:dyDescent="0.25">
      <c r="A98" s="4"/>
      <c r="D98" s="5"/>
      <c r="E98" s="5"/>
      <c r="F98" s="5"/>
      <c r="G98" s="5"/>
      <c r="H98" s="5"/>
    </row>
    <row r="99" spans="1:9" x14ac:dyDescent="0.25">
      <c r="A99" s="4"/>
      <c r="D99" s="5"/>
      <c r="E99" s="5"/>
      <c r="F99" s="5"/>
      <c r="G99" s="5"/>
      <c r="H99" s="5"/>
    </row>
    <row r="100" spans="1:9" x14ac:dyDescent="0.25">
      <c r="A100" s="66" t="s">
        <v>82</v>
      </c>
      <c r="B100" s="66"/>
      <c r="C100" s="66"/>
      <c r="D100" s="66"/>
      <c r="E100" s="66"/>
      <c r="F100" s="66"/>
      <c r="G100" s="66"/>
      <c r="H100" s="66"/>
      <c r="I100" s="66"/>
    </row>
    <row r="101" spans="1:9" ht="18.75" x14ac:dyDescent="0.3">
      <c r="A101" s="51"/>
      <c r="B101" s="51"/>
      <c r="C101" s="52"/>
      <c r="D101" s="51"/>
      <c r="E101" s="51"/>
      <c r="F101" s="51"/>
      <c r="G101" s="51"/>
      <c r="H101" s="51"/>
      <c r="I101" s="51"/>
    </row>
    <row r="102" spans="1:9" ht="18.75" x14ac:dyDescent="0.3">
      <c r="A102" s="51"/>
      <c r="B102" s="51"/>
      <c r="C102" s="52"/>
      <c r="D102" s="51"/>
      <c r="E102" s="51"/>
      <c r="F102" s="51"/>
      <c r="G102" s="51"/>
      <c r="H102" s="51"/>
      <c r="I102" s="51"/>
    </row>
    <row r="103" spans="1:9" ht="18.75" x14ac:dyDescent="0.3">
      <c r="A103" s="51"/>
      <c r="B103" s="51"/>
      <c r="C103" s="52"/>
      <c r="D103" s="51"/>
      <c r="E103" s="51"/>
      <c r="F103" s="51"/>
      <c r="G103" s="51"/>
      <c r="H103" s="51"/>
      <c r="I103" s="51"/>
    </row>
    <row r="104" spans="1:9" ht="18.75" x14ac:dyDescent="0.3">
      <c r="A104" s="51"/>
      <c r="B104" s="51"/>
      <c r="C104" s="52"/>
      <c r="D104" s="51"/>
      <c r="E104" s="51"/>
      <c r="F104" s="51"/>
      <c r="G104" s="51"/>
      <c r="H104" s="51"/>
      <c r="I104" s="51"/>
    </row>
    <row r="105" spans="1:9" ht="18.75" x14ac:dyDescent="0.3">
      <c r="A105" s="51"/>
      <c r="B105" s="51"/>
      <c r="C105" s="52"/>
      <c r="D105" s="51"/>
      <c r="E105" s="51"/>
      <c r="F105" s="51"/>
      <c r="G105" s="51"/>
      <c r="H105" s="51"/>
      <c r="I105" s="51"/>
    </row>
    <row r="106" spans="1:9" ht="18.75" customHeight="1" x14ac:dyDescent="0.3">
      <c r="A106" s="67" t="s">
        <v>85</v>
      </c>
      <c r="B106" s="67"/>
      <c r="C106" s="53"/>
      <c r="D106" s="67" t="s">
        <v>84</v>
      </c>
      <c r="E106" s="67"/>
      <c r="F106" s="67"/>
      <c r="G106" s="67"/>
      <c r="H106" s="67"/>
      <c r="I106" s="67"/>
    </row>
    <row r="107" spans="1:9" ht="24" customHeight="1" x14ac:dyDescent="0.3">
      <c r="A107" s="68" t="s">
        <v>100</v>
      </c>
      <c r="B107" s="68"/>
      <c r="C107" s="51"/>
      <c r="D107" s="68" t="s">
        <v>86</v>
      </c>
      <c r="E107" s="68"/>
      <c r="F107" s="68"/>
      <c r="G107" s="68"/>
      <c r="H107" s="68"/>
      <c r="I107" s="68"/>
    </row>
    <row r="108" spans="1:9" ht="24" customHeight="1" x14ac:dyDescent="0.3">
      <c r="A108" s="51"/>
      <c r="B108" s="51"/>
      <c r="C108" s="51"/>
      <c r="D108" s="51"/>
      <c r="E108" s="51"/>
      <c r="F108" s="51"/>
      <c r="G108" s="51"/>
      <c r="H108" s="51"/>
      <c r="I108" s="51"/>
    </row>
    <row r="109" spans="1:9" ht="24" customHeight="1" x14ac:dyDescent="0.25">
      <c r="B109" s="1"/>
      <c r="C109" s="1"/>
    </row>
    <row r="110" spans="1:9" ht="24" customHeight="1" x14ac:dyDescent="0.25">
      <c r="B110" s="1"/>
      <c r="C110" s="1"/>
    </row>
    <row r="111" spans="1:9" ht="24" customHeight="1" x14ac:dyDescent="0.25">
      <c r="B111" s="1"/>
      <c r="C111" s="1"/>
    </row>
    <row r="112" spans="1:9" ht="24" customHeight="1" x14ac:dyDescent="0.25">
      <c r="B112" s="1"/>
      <c r="C112" s="1"/>
    </row>
    <row r="115" spans="1:9" x14ac:dyDescent="0.25">
      <c r="A115" s="65" t="s">
        <v>2</v>
      </c>
      <c r="B115" s="65"/>
      <c r="C115" s="65"/>
      <c r="D115" s="65"/>
      <c r="E115" s="65"/>
      <c r="F115" s="65"/>
      <c r="G115" s="65"/>
      <c r="H115" s="65"/>
      <c r="I115" s="65"/>
    </row>
    <row r="116" spans="1:9" x14ac:dyDescent="0.25">
      <c r="A116" s="63" t="s">
        <v>3</v>
      </c>
      <c r="B116" s="63"/>
      <c r="C116" s="63"/>
      <c r="D116" s="63"/>
      <c r="E116" s="63"/>
      <c r="F116" s="63"/>
      <c r="G116" s="63"/>
      <c r="H116" s="63"/>
      <c r="I116" s="63"/>
    </row>
    <row r="120" spans="1:9" x14ac:dyDescent="0.25">
      <c r="B120" s="9"/>
      <c r="C120" s="9"/>
    </row>
  </sheetData>
  <mergeCells count="15">
    <mergeCell ref="A8:I8"/>
    <mergeCell ref="A1:D3"/>
    <mergeCell ref="A4:I4"/>
    <mergeCell ref="A5:I5"/>
    <mergeCell ref="A6:I6"/>
    <mergeCell ref="A7:I7"/>
    <mergeCell ref="A116:I116"/>
    <mergeCell ref="A9:I9"/>
    <mergeCell ref="A115:I115"/>
    <mergeCell ref="A100:I100"/>
    <mergeCell ref="D106:I106"/>
    <mergeCell ref="D107:I107"/>
    <mergeCell ref="A106:B106"/>
    <mergeCell ref="A107:B107"/>
    <mergeCell ref="D11:I11"/>
  </mergeCells>
  <hyperlinks>
    <hyperlink ref="A116" r:id="rId1"/>
  </hyperlinks>
  <printOptions horizontalCentered="1"/>
  <pageMargins left="0.25" right="0.25" top="0.38" bottom="0.41" header="0.3" footer="0.3"/>
  <pageSetup scale="67" orientation="landscape" horizontalDpi="0" verticalDpi="0" r:id="rId2"/>
  <headerFooter>
    <oddFooter>&amp;C&amp;P</oddFooter>
  </headerFooter>
  <rowBreaks count="3" manualBreakCount="3">
    <brk id="30" max="7" man="1"/>
    <brk id="49" max="8" man="1"/>
    <brk id="86" max="7" man="1"/>
  </rowBreaks>
  <colBreaks count="1" manualBreakCount="1">
    <brk id="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FINANC.</vt:lpstr>
      <vt:lpstr>FINANC.!Área_de_impresión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2025-06-04T13:31:17Z</cp:lastPrinted>
  <dcterms:created xsi:type="dcterms:W3CDTF">2018-08-01T15:16:23Z</dcterms:created>
  <dcterms:modified xsi:type="dcterms:W3CDTF">2025-06-18T15:08:28Z</dcterms:modified>
</cp:coreProperties>
</file>