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presupuesto\"/>
    </mc:Choice>
  </mc:AlternateContent>
  <bookViews>
    <workbookView xWindow="0" yWindow="0" windowWidth="11190" windowHeight="2745" tabRatio="807"/>
  </bookViews>
  <sheets>
    <sheet name="FINANC." sheetId="25" r:id="rId1"/>
  </sheets>
  <definedNames>
    <definedName name="_xlnm.Print_Area" localSheetId="0">FINANC.!$A$1:$G$116</definedName>
    <definedName name="_xlnm.Print_Titles" localSheetId="0">FINANC.!$11:$13</definedName>
  </definedNames>
  <calcPr calcId="162913"/>
</workbook>
</file>

<file path=xl/calcChain.xml><?xml version="1.0" encoding="utf-8"?>
<calcChain xmlns="http://schemas.openxmlformats.org/spreadsheetml/2006/main">
  <c r="G15" i="25" l="1"/>
  <c r="G16" i="25"/>
  <c r="G17" i="25"/>
  <c r="G18" i="25"/>
  <c r="G19" i="25"/>
  <c r="G21" i="25"/>
  <c r="G22" i="25"/>
  <c r="G23" i="25"/>
  <c r="G24" i="25"/>
  <c r="G25" i="25"/>
  <c r="G26" i="25"/>
  <c r="G27" i="25"/>
  <c r="G28" i="25"/>
  <c r="G29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F30" i="25"/>
  <c r="E30" i="25"/>
  <c r="F56" i="25"/>
  <c r="F20" i="25"/>
  <c r="G79" i="25"/>
  <c r="G80" i="25"/>
  <c r="G81" i="25"/>
  <c r="G82" i="25"/>
  <c r="G83" i="25"/>
  <c r="G84" i="25"/>
  <c r="G85" i="25"/>
  <c r="G86" i="25"/>
  <c r="G87" i="25"/>
  <c r="F14" i="25"/>
  <c r="F78" i="25" l="1"/>
  <c r="F89" i="25" s="1"/>
  <c r="E20" i="25"/>
  <c r="E78" i="25" l="1"/>
  <c r="E89" i="25" s="1"/>
  <c r="B40" i="25"/>
  <c r="D20" i="25" l="1"/>
  <c r="G20" i="25" s="1"/>
  <c r="D30" i="25"/>
  <c r="G30" i="25" l="1"/>
  <c r="D78" i="25"/>
  <c r="D89" i="25" s="1"/>
  <c r="G89" i="25" s="1"/>
  <c r="D14" i="25"/>
  <c r="G14" i="25" s="1"/>
  <c r="B66" i="25"/>
  <c r="G78" i="25" l="1"/>
  <c r="B56" i="25"/>
  <c r="B30" i="25" l="1"/>
  <c r="B20" i="25"/>
  <c r="B14" i="25"/>
  <c r="B89" i="25" l="1"/>
</calcChain>
</file>

<file path=xl/sharedStrings.xml><?xml version="1.0" encoding="utf-8"?>
<sst xmlns="http://schemas.openxmlformats.org/spreadsheetml/2006/main" count="106" uniqueCount="106">
  <si>
    <t>Presidencia de la República Dominicana</t>
  </si>
  <si>
    <t>Comedores Económicos del Estado Dominicano</t>
  </si>
  <si>
    <t>Av. Presidente Estrella Ureña Esq. San Vicente de Paúl. Teléfono: 809-592-1819 Fax: 809-596-7420</t>
  </si>
  <si>
    <t>www.comedoreseconomicos.gob.do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</si>
  <si>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</si>
  <si>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</si>
  <si>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</si>
  <si>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</si>
  <si>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</si>
  <si>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</si>
  <si>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</si>
  <si>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</si>
  <si>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</si>
  <si>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</si>
  <si>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</si>
  <si>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</si>
  <si>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</si>
  <si>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</si>
  <si>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</si>
  <si>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</si>
  <si>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</si>
  <si>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</si>
  <si>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</si>
  <si>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</si>
  <si>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</si>
  <si>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</si>
  <si>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</si>
  <si>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</si>
  <si>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</si>
  <si>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</si>
  <si>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</si>
  <si>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</si>
  <si>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</si>
  <si>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</si>
  <si>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</si>
  <si>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</si>
  <si>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</si>
  <si>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</si>
  <si>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</si>
  <si>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</si>
  <si>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</si>
  <si>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</si>
  <si>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</si>
  <si>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</si>
  <si>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</si>
  <si>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</si>
  <si>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</si>
  <si>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</si>
  <si>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</si>
  <si>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</si>
  <si>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</si>
  <si>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</si>
  <si>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</si>
  <si>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</si>
  <si>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</si>
  <si>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</si>
  <si>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</si>
  <si>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</si>
  <si>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</si>
  <si>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</si>
  <si>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</si>
  <si>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</si>
  <si>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</si>
  <si>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</si>
  <si>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</si>
  <si>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</si>
  <si>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</si>
  <si>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</si>
  <si>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</si>
  <si>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</si>
  <si>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</si>
  <si>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</si>
  <si>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</si>
  <si>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</si>
  <si>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</si>
  <si>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</si>
  <si>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</si>
  <si>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</si>
  <si>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</si>
  <si>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</si>
  <si>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</si>
  <si>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</si>
  <si>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</si>
  <si>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 xml:space="preserve">Total </t>
  </si>
  <si>
    <t>Ing. Jose Manuel Peguero</t>
  </si>
  <si>
    <t>Licda.Lucia Mercedes Vidal</t>
  </si>
  <si>
    <t>Gerente  Financiero</t>
  </si>
  <si>
    <t>Departamento Administrativo - Financiero</t>
  </si>
  <si>
    <t xml:space="preserve"> Departamento de Presupuesto</t>
  </si>
  <si>
    <t>EJECUCION DE GASTOS Y APLICACIONES FINANCIERAS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</si>
  <si>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</si>
  <si>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</si>
  <si>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</si>
  <si>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</si>
  <si>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</si>
  <si>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</si>
  <si>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</si>
  <si>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Gastos Devengados</t>
  </si>
  <si>
    <t>Presupuesto Aprobado</t>
  </si>
  <si>
    <t>Presupuesto Modificado</t>
  </si>
  <si>
    <t xml:space="preserve">   Encargada Depto.  de Presupuesto</t>
  </si>
  <si>
    <t>2.6.2 - MOBILIARIO Y EQUIPO  DE AUDIO,AUDIOVISUAL, RECREATIVO Y EDUCACIONAL</t>
  </si>
  <si>
    <t>FONDO 100/2079</t>
  </si>
  <si>
    <t>Febrero</t>
  </si>
  <si>
    <t>Marzo</t>
  </si>
  <si>
    <t>Boletín Estadístico Informativo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</si>
</sst>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_(* #,##0_);_(* \(#,##0\);_(* &quot;-&quot;??_);_(@_)"/>
    <numFmt numFmtId="167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9" fillId="0" borderId="0" xfId="0" applyFont="1"/>
    <xf numFmtId="0" fontId="9" fillId="2" borderId="0" xfId="0" applyFont="1" applyFill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left" vertical="center" wrapText="1"/>
    </xf>
    <xf numFmtId="166" fontId="7" fillId="4" borderId="2" xfId="0" applyNumberFormat="1" applyFont="1" applyFill="1" applyBorder="1" applyAlignment="1">
      <alignment horizontal="right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7" fontId="6" fillId="2" borderId="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167" fontId="9" fillId="2" borderId="0" xfId="0" applyNumberFormat="1" applyFont="1" applyFill="1"/>
    <xf numFmtId="0" fontId="9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167" fontId="7" fillId="3" borderId="1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167" fontId="6" fillId="2" borderId="1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5" fillId="2" borderId="0" xfId="2" applyFill="1" applyAlignment="1" applyProtection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1717675</xdr:colOff>
      <xdr:row>0</xdr:row>
      <xdr:rowOff>0</xdr:rowOff>
    </xdr:from>
    <xdr:to>
      <xdr:col>3</xdr:col>
      <xdr:colOff>1234224</xdr:colOff>
      <xdr:row>2</xdr:row>
      <xdr:rowOff>147115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6975" y="0"/>
          <a:ext cx="2621699" cy="547165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112</xdr:row>
      <xdr:rowOff>47626</xdr:rowOff>
    </xdr:from>
    <xdr:ext cx="653850" cy="247650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4543425" y="41786176"/>
          <a:ext cx="653850" cy="247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topLeftCell="A49" zoomScaleNormal="100" workbookViewId="0">
      <selection activeCell="E14" sqref="E14"/>
    </sheetView>
  </sheetViews>
  <sheetFormatPr baseColWidth="10" defaultColWidth="12.42578125" defaultRowHeight="15.75" x14ac:dyDescent="0.25"/>
  <cols>
    <col min="1" max="1" width="30.28515625" style="1" customWidth="1"/>
    <col min="2" max="2" width="26.5703125" style="8" customWidth="1"/>
    <col min="3" max="3" width="20" style="8" customWidth="1"/>
    <col min="4" max="4" width="18.7109375" style="1" customWidth="1"/>
    <col min="5" max="5" width="18.85546875" style="1" customWidth="1"/>
    <col min="6" max="6" width="18.28515625" style="1" customWidth="1"/>
    <col min="7" max="7" width="16.140625" style="1" customWidth="1"/>
    <col min="8" max="8" width="17.5703125" style="1" bestFit="1" customWidth="1"/>
    <col min="9" max="9" width="12.42578125" style="1"/>
    <col min="10" max="10" width="16.140625" style="1" bestFit="1" customWidth="1"/>
    <col min="11" max="16384" width="12.42578125" style="1"/>
  </cols>
  <sheetData>
    <row r="1" spans="1:10" x14ac:dyDescent="0.25">
      <c r="A1" s="53"/>
      <c r="B1" s="53"/>
      <c r="C1" s="53"/>
      <c r="D1" s="53"/>
      <c r="E1" s="44"/>
      <c r="F1" s="49"/>
    </row>
    <row r="2" spans="1:10" x14ac:dyDescent="0.25">
      <c r="A2" s="53"/>
      <c r="B2" s="53"/>
      <c r="C2" s="53"/>
      <c r="D2" s="53"/>
      <c r="E2" s="44"/>
      <c r="F2" s="49"/>
    </row>
    <row r="3" spans="1:10" x14ac:dyDescent="0.25">
      <c r="A3" s="53"/>
      <c r="B3" s="53"/>
      <c r="C3" s="53"/>
      <c r="D3" s="53"/>
      <c r="E3" s="44"/>
      <c r="F3" s="49"/>
    </row>
    <row r="4" spans="1:10" x14ac:dyDescent="0.25">
      <c r="A4" s="52" t="s">
        <v>0</v>
      </c>
      <c r="B4" s="52"/>
      <c r="C4" s="52"/>
      <c r="D4" s="52"/>
      <c r="E4" s="52"/>
      <c r="F4" s="52"/>
      <c r="G4" s="52"/>
    </row>
    <row r="5" spans="1:10" ht="30" x14ac:dyDescent="0.25">
      <c r="A5" s="54" t="s">
        <v>1</v>
      </c>
      <c r="B5" s="54"/>
      <c r="C5" s="54"/>
      <c r="D5" s="54"/>
      <c r="E5" s="54"/>
      <c r="F5" s="54"/>
      <c r="G5" s="54"/>
    </row>
    <row r="6" spans="1:10" x14ac:dyDescent="0.25">
      <c r="A6" s="55" t="s">
        <v>87</v>
      </c>
      <c r="B6" s="55"/>
      <c r="C6" s="55"/>
      <c r="D6" s="55"/>
      <c r="E6" s="55"/>
      <c r="F6" s="55"/>
      <c r="G6" s="55"/>
    </row>
    <row r="7" spans="1:10" x14ac:dyDescent="0.25">
      <c r="A7" s="55" t="s">
        <v>88</v>
      </c>
      <c r="B7" s="55"/>
      <c r="C7" s="55"/>
      <c r="D7" s="55"/>
      <c r="E7" s="55"/>
      <c r="F7" s="55"/>
      <c r="G7" s="55"/>
    </row>
    <row r="8" spans="1:10" x14ac:dyDescent="0.25">
      <c r="A8" s="52" t="s">
        <v>89</v>
      </c>
      <c r="B8" s="52"/>
      <c r="C8" s="52"/>
      <c r="D8" s="52"/>
      <c r="E8" s="52"/>
      <c r="F8" s="52"/>
      <c r="G8" s="52"/>
    </row>
    <row r="9" spans="1:10" s="2" customFormat="1" x14ac:dyDescent="0.25">
      <c r="A9" s="52">
        <v>2025</v>
      </c>
      <c r="B9" s="52"/>
      <c r="C9" s="52"/>
      <c r="D9" s="52"/>
      <c r="E9" s="52"/>
      <c r="F9" s="52"/>
      <c r="G9" s="52"/>
    </row>
    <row r="10" spans="1:10" s="2" customFormat="1" ht="21" customHeight="1" x14ac:dyDescent="0.25">
      <c r="A10" s="32"/>
      <c r="B10" s="32"/>
      <c r="C10" s="32"/>
      <c r="D10" s="32"/>
      <c r="E10" s="43"/>
      <c r="F10" s="48"/>
    </row>
    <row r="11" spans="1:10" s="2" customFormat="1" ht="17.25" customHeight="1" x14ac:dyDescent="0.25">
      <c r="A11" s="1"/>
      <c r="B11" s="37"/>
      <c r="C11" s="37"/>
      <c r="D11" s="60" t="s">
        <v>97</v>
      </c>
      <c r="E11" s="60"/>
      <c r="F11" s="60"/>
      <c r="G11" s="60"/>
    </row>
    <row r="12" spans="1:10" s="2" customFormat="1" ht="31.5" x14ac:dyDescent="0.25">
      <c r="A12" s="12" t="s">
        <v>4</v>
      </c>
      <c r="B12" s="18" t="s">
        <v>98</v>
      </c>
      <c r="C12" s="18" t="s">
        <v>99</v>
      </c>
      <c r="D12" s="13" t="s">
        <v>81</v>
      </c>
      <c r="E12" s="13" t="s">
        <v>103</v>
      </c>
      <c r="F12" s="13" t="s">
        <v>104</v>
      </c>
      <c r="G12" s="28" t="s">
        <v>83</v>
      </c>
    </row>
    <row r="13" spans="1:10" s="2" customFormat="1" x14ac:dyDescent="0.25">
      <c r="A13" s="14" t="s">
        <v>5</v>
      </c>
      <c r="B13" s="16" t="s">
        <v>102</v>
      </c>
      <c r="C13" s="15"/>
      <c r="D13" s="15"/>
      <c r="E13" s="15"/>
      <c r="F13" s="15"/>
      <c r="G13" s="15"/>
    </row>
    <row r="14" spans="1:10" s="2" customFormat="1" ht="31.5" x14ac:dyDescent="0.25">
      <c r="A14" s="3" t="s">
        <v>6</v>
      </c>
      <c r="B14" s="26">
        <f>SUM(B15:B19)</f>
        <v>955025136</v>
      </c>
      <c r="C14" s="26">
        <v>0</v>
      </c>
      <c r="D14" s="26">
        <f>+D15+D16+D19</f>
        <v>55502992.719999999</v>
      </c>
      <c r="E14" s="61" t="s">
        <v>105</v>
      </c>
      <c r="F14" s="26">
        <f>+F15+F16+F19</f>
        <v>57009857</v>
      </c>
      <c r="G14" s="26" t="e">
        <f>+D14+E14+F14</f>
        <v>#VALUE!</v>
      </c>
      <c r="J14" s="29"/>
    </row>
    <row r="15" spans="1:10" x14ac:dyDescent="0.25">
      <c r="A15" s="10" t="s">
        <v>7</v>
      </c>
      <c r="B15" s="24">
        <v>738984473</v>
      </c>
      <c r="C15" s="24">
        <v>0</v>
      </c>
      <c r="D15" s="22">
        <v>46057450.469999999</v>
      </c>
      <c r="E15" s="47">
        <v>48148254.189999998</v>
      </c>
      <c r="F15" s="21">
        <v>47439817.310000002</v>
      </c>
      <c r="G15" s="26">
        <f t="shared" ref="G15:G52" si="0">+D15+E15+F15</f>
        <v>141645521.97</v>
      </c>
    </row>
    <row r="16" spans="1:10" s="2" customFormat="1" x14ac:dyDescent="0.25">
      <c r="A16" s="10" t="s">
        <v>8</v>
      </c>
      <c r="B16" s="24">
        <v>134149067</v>
      </c>
      <c r="C16" s="24">
        <v>0</v>
      </c>
      <c r="D16" s="22">
        <v>2469550</v>
      </c>
      <c r="E16" s="47">
        <v>2500550</v>
      </c>
      <c r="F16" s="21">
        <v>2506550</v>
      </c>
      <c r="G16" s="26">
        <f t="shared" si="0"/>
        <v>7476650</v>
      </c>
      <c r="H16" s="30"/>
    </row>
    <row r="17" spans="1:7" s="2" customFormat="1" ht="31.5" x14ac:dyDescent="0.25">
      <c r="A17" s="11" t="s">
        <v>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6">
        <f t="shared" si="0"/>
        <v>0</v>
      </c>
    </row>
    <row r="18" spans="1:7" ht="31.5" x14ac:dyDescent="0.25">
      <c r="A18" s="11" t="s">
        <v>10</v>
      </c>
      <c r="B18" s="24">
        <v>100000</v>
      </c>
      <c r="C18" s="24">
        <v>0</v>
      </c>
      <c r="D18" s="24">
        <v>0</v>
      </c>
      <c r="E18" s="24">
        <v>0</v>
      </c>
      <c r="F18" s="24">
        <v>0</v>
      </c>
      <c r="G18" s="26">
        <f t="shared" si="0"/>
        <v>0</v>
      </c>
    </row>
    <row r="19" spans="1:7" ht="31.5" x14ac:dyDescent="0.25">
      <c r="A19" s="10" t="s">
        <v>11</v>
      </c>
      <c r="B19" s="24">
        <v>81791596</v>
      </c>
      <c r="C19" s="24">
        <v>0</v>
      </c>
      <c r="D19" s="27">
        <v>6975992.25</v>
      </c>
      <c r="E19" s="21">
        <v>7196280.5099999998</v>
      </c>
      <c r="F19" s="21">
        <v>7063489.6900000004</v>
      </c>
      <c r="G19" s="26">
        <f t="shared" si="0"/>
        <v>21235762.449999999</v>
      </c>
    </row>
    <row r="20" spans="1:7" s="2" customFormat="1" ht="31.5" x14ac:dyDescent="0.25">
      <c r="A20" s="3" t="s">
        <v>12</v>
      </c>
      <c r="B20" s="26">
        <f>SUM(B21:B29)</f>
        <v>210949999</v>
      </c>
      <c r="C20" s="24">
        <v>0</v>
      </c>
      <c r="D20" s="25">
        <f>+D21+D23+D25+D27</f>
        <v>3614493.9</v>
      </c>
      <c r="E20" s="25">
        <f>+E21+E22+E23+E24+E25+E26+E27+E28+E29</f>
        <v>7170581.3499999996</v>
      </c>
      <c r="F20" s="25">
        <f>+F21+F22+F23+F24+F25+F26+F27+F28+F29</f>
        <v>6823357.7999999998</v>
      </c>
      <c r="G20" s="26">
        <f t="shared" si="0"/>
        <v>17608433.050000001</v>
      </c>
    </row>
    <row r="21" spans="1:7" s="2" customFormat="1" x14ac:dyDescent="0.25">
      <c r="A21" s="10" t="s">
        <v>13</v>
      </c>
      <c r="B21" s="21">
        <v>43672000</v>
      </c>
      <c r="C21" s="24">
        <v>0</v>
      </c>
      <c r="D21" s="22">
        <v>2795421.23</v>
      </c>
      <c r="E21" s="21">
        <v>4134367.5</v>
      </c>
      <c r="F21" s="21">
        <v>2664919.29</v>
      </c>
      <c r="G21" s="26">
        <f t="shared" si="0"/>
        <v>9594708.0199999996</v>
      </c>
    </row>
    <row r="22" spans="1:7" s="2" customFormat="1" ht="47.25" x14ac:dyDescent="0.25">
      <c r="A22" s="10" t="s">
        <v>14</v>
      </c>
      <c r="B22" s="21">
        <v>7000000</v>
      </c>
      <c r="C22" s="24">
        <v>0</v>
      </c>
      <c r="D22" s="24">
        <v>0</v>
      </c>
      <c r="E22" s="24">
        <v>0</v>
      </c>
      <c r="F22" s="21">
        <v>133824.25</v>
      </c>
      <c r="G22" s="26">
        <f t="shared" si="0"/>
        <v>133824.25</v>
      </c>
    </row>
    <row r="23" spans="1:7" s="2" customFormat="1" x14ac:dyDescent="0.25">
      <c r="A23" s="10" t="s">
        <v>15</v>
      </c>
      <c r="B23" s="21">
        <v>55000000</v>
      </c>
      <c r="C23" s="24">
        <v>0</v>
      </c>
      <c r="D23" s="22">
        <v>178706</v>
      </c>
      <c r="E23" s="21">
        <v>499906.88</v>
      </c>
      <c r="F23" s="21">
        <v>2620164.2599999998</v>
      </c>
      <c r="G23" s="26">
        <f t="shared" si="0"/>
        <v>3298777.1399999997</v>
      </c>
    </row>
    <row r="24" spans="1:7" s="2" customFormat="1" ht="31.5" x14ac:dyDescent="0.25">
      <c r="A24" s="10" t="s">
        <v>16</v>
      </c>
      <c r="B24" s="21">
        <v>3000000</v>
      </c>
      <c r="C24" s="24">
        <v>0</v>
      </c>
      <c r="D24" s="22"/>
      <c r="E24" s="24">
        <v>0</v>
      </c>
      <c r="F24" s="24">
        <v>0</v>
      </c>
      <c r="G24" s="26">
        <f t="shared" si="0"/>
        <v>0</v>
      </c>
    </row>
    <row r="25" spans="1:7" s="2" customFormat="1" x14ac:dyDescent="0.25">
      <c r="A25" s="10" t="s">
        <v>17</v>
      </c>
      <c r="B25" s="21">
        <v>41000000</v>
      </c>
      <c r="C25" s="24">
        <v>0</v>
      </c>
      <c r="D25" s="22">
        <v>634366.67000000004</v>
      </c>
      <c r="E25" s="21">
        <v>754400</v>
      </c>
      <c r="F25" s="21">
        <v>1200800</v>
      </c>
      <c r="G25" s="26">
        <f t="shared" si="0"/>
        <v>2589566.67</v>
      </c>
    </row>
    <row r="26" spans="1:7" x14ac:dyDescent="0.25">
      <c r="A26" s="11" t="s">
        <v>18</v>
      </c>
      <c r="B26" s="21">
        <v>6000000</v>
      </c>
      <c r="C26" s="24">
        <v>0</v>
      </c>
      <c r="D26" s="24">
        <v>0</v>
      </c>
      <c r="E26" s="21">
        <v>1775906.97</v>
      </c>
      <c r="F26" s="24">
        <v>0</v>
      </c>
      <c r="G26" s="26">
        <f t="shared" si="0"/>
        <v>1775906.97</v>
      </c>
    </row>
    <row r="27" spans="1:7" ht="63" x14ac:dyDescent="0.25">
      <c r="A27" s="10" t="s">
        <v>19</v>
      </c>
      <c r="B27" s="21">
        <v>35599999</v>
      </c>
      <c r="C27" s="24">
        <v>0</v>
      </c>
      <c r="D27" s="22">
        <v>6000</v>
      </c>
      <c r="E27" s="22">
        <v>6000</v>
      </c>
      <c r="F27" s="21">
        <v>6000</v>
      </c>
      <c r="G27" s="26">
        <f t="shared" si="0"/>
        <v>18000</v>
      </c>
    </row>
    <row r="28" spans="1:7" ht="47.25" x14ac:dyDescent="0.25">
      <c r="A28" s="10" t="s">
        <v>20</v>
      </c>
      <c r="B28" s="21">
        <v>19678000</v>
      </c>
      <c r="C28" s="24">
        <v>0</v>
      </c>
      <c r="D28" s="24">
        <v>0</v>
      </c>
      <c r="E28" s="24">
        <v>0</v>
      </c>
      <c r="F28" s="21">
        <v>197650</v>
      </c>
      <c r="G28" s="26">
        <f t="shared" si="0"/>
        <v>197650</v>
      </c>
    </row>
    <row r="29" spans="1:7" ht="47.25" x14ac:dyDescent="0.25">
      <c r="A29" s="11" t="s">
        <v>21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6">
        <f t="shared" si="0"/>
        <v>0</v>
      </c>
    </row>
    <row r="30" spans="1:7" ht="31.5" x14ac:dyDescent="0.25">
      <c r="A30" s="3" t="s">
        <v>22</v>
      </c>
      <c r="B30" s="26">
        <f>SUM(B31:B39)</f>
        <v>3316617929</v>
      </c>
      <c r="C30" s="24">
        <v>0</v>
      </c>
      <c r="D30" s="26">
        <f>+D31+D36+D37</f>
        <v>2229300</v>
      </c>
      <c r="E30" s="26">
        <f>+E31+E36+E37</f>
        <v>12159555.76</v>
      </c>
      <c r="F30" s="26">
        <f>+F31+F36+F37+F39+F35</f>
        <v>202700281.02000001</v>
      </c>
      <c r="G30" s="26">
        <f t="shared" si="0"/>
        <v>217089136.78</v>
      </c>
    </row>
    <row r="31" spans="1:7" ht="47.25" x14ac:dyDescent="0.25">
      <c r="A31" s="10" t="s">
        <v>23</v>
      </c>
      <c r="B31" s="21">
        <v>2863274864</v>
      </c>
      <c r="C31" s="24">
        <v>0</v>
      </c>
      <c r="D31" s="22">
        <v>688500</v>
      </c>
      <c r="E31" s="21">
        <v>8553332</v>
      </c>
      <c r="F31" s="21">
        <v>193938986.21000001</v>
      </c>
      <c r="G31" s="26">
        <f t="shared" si="0"/>
        <v>203180818.21000001</v>
      </c>
    </row>
    <row r="32" spans="1:7" x14ac:dyDescent="0.25">
      <c r="A32" s="10" t="s">
        <v>24</v>
      </c>
      <c r="B32" s="21">
        <v>3650000</v>
      </c>
      <c r="C32" s="24">
        <v>0</v>
      </c>
      <c r="D32" s="24">
        <v>0</v>
      </c>
      <c r="E32" s="24">
        <v>0</v>
      </c>
      <c r="F32" s="24">
        <v>0</v>
      </c>
      <c r="G32" s="26">
        <f>+D32+E32+F32</f>
        <v>0</v>
      </c>
    </row>
    <row r="33" spans="1:7" ht="31.5" x14ac:dyDescent="0.25">
      <c r="A33" s="10" t="s">
        <v>25</v>
      </c>
      <c r="B33" s="21">
        <v>18500000</v>
      </c>
      <c r="C33" s="24">
        <v>0</v>
      </c>
      <c r="D33" s="24">
        <v>0</v>
      </c>
      <c r="E33" s="24">
        <v>0</v>
      </c>
      <c r="F33" s="24">
        <v>0</v>
      </c>
      <c r="G33" s="26">
        <f t="shared" si="0"/>
        <v>0</v>
      </c>
    </row>
    <row r="34" spans="1:7" ht="31.5" x14ac:dyDescent="0.25">
      <c r="A34" s="10" t="s">
        <v>26</v>
      </c>
      <c r="B34" s="21">
        <v>300000</v>
      </c>
      <c r="C34" s="24">
        <v>0</v>
      </c>
      <c r="D34" s="24">
        <v>0</v>
      </c>
      <c r="E34" s="24">
        <v>0</v>
      </c>
      <c r="F34" s="24">
        <v>0</v>
      </c>
      <c r="G34" s="26">
        <f>+D34+E34+F34</f>
        <v>0</v>
      </c>
    </row>
    <row r="35" spans="1:7" ht="31.5" x14ac:dyDescent="0.25">
      <c r="A35" s="10" t="s">
        <v>27</v>
      </c>
      <c r="B35" s="21">
        <v>50500000</v>
      </c>
      <c r="C35" s="24">
        <v>0</v>
      </c>
      <c r="D35" s="24">
        <v>0</v>
      </c>
      <c r="E35" s="24">
        <v>0</v>
      </c>
      <c r="F35" s="46">
        <v>53057.31</v>
      </c>
      <c r="G35" s="26">
        <f t="shared" si="0"/>
        <v>53057.31</v>
      </c>
    </row>
    <row r="36" spans="1:7" ht="47.25" x14ac:dyDescent="0.25">
      <c r="A36" s="10" t="s">
        <v>28</v>
      </c>
      <c r="B36" s="21">
        <v>8450000</v>
      </c>
      <c r="C36" s="24">
        <v>0</v>
      </c>
      <c r="D36" s="22">
        <v>0</v>
      </c>
      <c r="E36" s="22">
        <v>0</v>
      </c>
      <c r="F36" s="22">
        <v>284961.09999999998</v>
      </c>
      <c r="G36" s="26">
        <f t="shared" si="0"/>
        <v>284961.09999999998</v>
      </c>
    </row>
    <row r="37" spans="1:7" ht="47.25" x14ac:dyDescent="0.25">
      <c r="A37" s="11" t="s">
        <v>29</v>
      </c>
      <c r="B37" s="21">
        <v>115000000</v>
      </c>
      <c r="C37" s="24">
        <v>0</v>
      </c>
      <c r="D37" s="23">
        <v>1540800</v>
      </c>
      <c r="E37" s="23">
        <v>3606223.76</v>
      </c>
      <c r="F37" s="22">
        <v>5214894.3499999996</v>
      </c>
      <c r="G37" s="26">
        <f t="shared" si="0"/>
        <v>10361918.109999999</v>
      </c>
    </row>
    <row r="38" spans="1:7" ht="63" x14ac:dyDescent="0.25">
      <c r="A38" s="11" t="s">
        <v>30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6">
        <f t="shared" si="0"/>
        <v>0</v>
      </c>
    </row>
    <row r="39" spans="1:7" ht="31.5" x14ac:dyDescent="0.25">
      <c r="A39" s="11" t="s">
        <v>31</v>
      </c>
      <c r="B39" s="21">
        <v>256943065</v>
      </c>
      <c r="C39" s="24">
        <v>0</v>
      </c>
      <c r="D39" s="24">
        <v>0</v>
      </c>
      <c r="E39" s="24">
        <v>0</v>
      </c>
      <c r="F39" s="50">
        <v>3208382.05</v>
      </c>
      <c r="G39" s="26">
        <f t="shared" si="0"/>
        <v>3208382.05</v>
      </c>
    </row>
    <row r="40" spans="1:7" ht="31.5" x14ac:dyDescent="0.25">
      <c r="A40" s="3" t="s">
        <v>32</v>
      </c>
      <c r="B40" s="26">
        <f>+B41</f>
        <v>2500000</v>
      </c>
      <c r="C40" s="35">
        <v>0</v>
      </c>
      <c r="D40" s="35">
        <v>0</v>
      </c>
      <c r="E40" s="35">
        <v>0</v>
      </c>
      <c r="F40" s="35">
        <v>0</v>
      </c>
      <c r="G40" s="26">
        <f t="shared" si="0"/>
        <v>0</v>
      </c>
    </row>
    <row r="41" spans="1:7" ht="47.25" x14ac:dyDescent="0.25">
      <c r="A41" s="11" t="s">
        <v>33</v>
      </c>
      <c r="B41" s="21">
        <v>2500000</v>
      </c>
      <c r="C41" s="24">
        <v>0</v>
      </c>
      <c r="D41" s="24">
        <v>0</v>
      </c>
      <c r="E41" s="24">
        <v>0</v>
      </c>
      <c r="F41" s="24">
        <v>0</v>
      </c>
      <c r="G41" s="26">
        <f t="shared" si="0"/>
        <v>0</v>
      </c>
    </row>
    <row r="42" spans="1:7" ht="47.25" x14ac:dyDescent="0.25">
      <c r="A42" s="11" t="s">
        <v>34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6">
        <f t="shared" si="0"/>
        <v>0</v>
      </c>
    </row>
    <row r="43" spans="1:7" ht="47.25" x14ac:dyDescent="0.25">
      <c r="A43" s="11" t="s">
        <v>35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6">
        <f t="shared" si="0"/>
        <v>0</v>
      </c>
    </row>
    <row r="44" spans="1:7" ht="47.25" x14ac:dyDescent="0.25">
      <c r="A44" s="11" t="s">
        <v>36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6">
        <f t="shared" si="0"/>
        <v>0</v>
      </c>
    </row>
    <row r="45" spans="1:7" ht="47.25" x14ac:dyDescent="0.25">
      <c r="A45" s="11" t="s">
        <v>37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6">
        <f t="shared" si="0"/>
        <v>0</v>
      </c>
    </row>
    <row r="46" spans="1:7" ht="47.25" x14ac:dyDescent="0.25">
      <c r="A46" s="11" t="s">
        <v>38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6">
        <f t="shared" si="0"/>
        <v>0</v>
      </c>
    </row>
    <row r="47" spans="1:7" ht="47.25" x14ac:dyDescent="0.25">
      <c r="A47" s="11" t="s">
        <v>39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6">
        <f t="shared" si="0"/>
        <v>0</v>
      </c>
    </row>
    <row r="48" spans="1:7" ht="31.5" x14ac:dyDescent="0.25">
      <c r="A48" s="3" t="s">
        <v>40</v>
      </c>
      <c r="B48" s="35">
        <v>0</v>
      </c>
      <c r="C48" s="35">
        <v>0</v>
      </c>
      <c r="D48" s="35">
        <v>0</v>
      </c>
      <c r="E48" s="35">
        <v>0</v>
      </c>
      <c r="F48" s="35">
        <v>0</v>
      </c>
      <c r="G48" s="26">
        <f t="shared" si="0"/>
        <v>0</v>
      </c>
    </row>
    <row r="49" spans="1:7" ht="31.5" x14ac:dyDescent="0.25">
      <c r="A49" s="11" t="s">
        <v>41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6">
        <f t="shared" si="0"/>
        <v>0</v>
      </c>
    </row>
    <row r="50" spans="1:7" ht="47.25" x14ac:dyDescent="0.25">
      <c r="A50" s="11" t="s">
        <v>42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6">
        <f t="shared" si="0"/>
        <v>0</v>
      </c>
    </row>
    <row r="51" spans="1:7" ht="47.25" x14ac:dyDescent="0.25">
      <c r="A51" s="11" t="s">
        <v>43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6">
        <f t="shared" si="0"/>
        <v>0</v>
      </c>
    </row>
    <row r="52" spans="1:7" ht="47.25" x14ac:dyDescent="0.25">
      <c r="A52" s="11" t="s">
        <v>44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6">
        <f t="shared" si="0"/>
        <v>0</v>
      </c>
    </row>
    <row r="53" spans="1:7" ht="47.25" x14ac:dyDescent="0.25">
      <c r="A53" s="11" t="s">
        <v>45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6">
        <f t="shared" ref="G53:G77" si="1">+D53+E53+F53</f>
        <v>0</v>
      </c>
    </row>
    <row r="54" spans="1:7" ht="31.5" x14ac:dyDescent="0.25">
      <c r="A54" s="11" t="s">
        <v>46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6">
        <f t="shared" si="1"/>
        <v>0</v>
      </c>
    </row>
    <row r="55" spans="1:7" ht="47.25" x14ac:dyDescent="0.25">
      <c r="A55" s="11" t="s">
        <v>47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6">
        <f t="shared" si="1"/>
        <v>0</v>
      </c>
    </row>
    <row r="56" spans="1:7" ht="31.5" x14ac:dyDescent="0.25">
      <c r="A56" s="3" t="s">
        <v>48</v>
      </c>
      <c r="B56" s="36">
        <f>SUM(B57:B65)</f>
        <v>78086508</v>
      </c>
      <c r="C56" s="36">
        <v>0</v>
      </c>
      <c r="D56" s="35">
        <v>0</v>
      </c>
      <c r="E56" s="35">
        <v>0</v>
      </c>
      <c r="F56" s="35">
        <f>+F57+F58+F61</f>
        <v>1948282.9</v>
      </c>
      <c r="G56" s="26">
        <f t="shared" si="1"/>
        <v>1948282.9</v>
      </c>
    </row>
    <row r="57" spans="1:7" x14ac:dyDescent="0.25">
      <c r="A57" s="11" t="s">
        <v>49</v>
      </c>
      <c r="B57" s="21">
        <v>14600000</v>
      </c>
      <c r="C57" s="24">
        <v>0</v>
      </c>
      <c r="D57" s="24">
        <v>0</v>
      </c>
      <c r="E57" s="24">
        <v>0</v>
      </c>
      <c r="F57" s="21">
        <v>690483.14</v>
      </c>
      <c r="G57" s="26">
        <f t="shared" si="1"/>
        <v>690483.14</v>
      </c>
    </row>
    <row r="58" spans="1:7" ht="47.25" x14ac:dyDescent="0.25">
      <c r="A58" s="11" t="s">
        <v>101</v>
      </c>
      <c r="B58" s="21">
        <v>2000000</v>
      </c>
      <c r="C58" s="24">
        <v>0</v>
      </c>
      <c r="D58" s="24">
        <v>0</v>
      </c>
      <c r="E58" s="24">
        <v>0</v>
      </c>
      <c r="F58" s="21">
        <v>51802</v>
      </c>
      <c r="G58" s="26">
        <f t="shared" si="1"/>
        <v>51802</v>
      </c>
    </row>
    <row r="59" spans="1:7" ht="47.25" x14ac:dyDescent="0.25">
      <c r="A59" s="11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6">
        <f t="shared" si="1"/>
        <v>0</v>
      </c>
    </row>
    <row r="60" spans="1:7" ht="47.25" x14ac:dyDescent="0.25">
      <c r="A60" s="11" t="s">
        <v>51</v>
      </c>
      <c r="B60" s="21">
        <v>34000000</v>
      </c>
      <c r="C60" s="24">
        <v>0</v>
      </c>
      <c r="D60" s="24">
        <v>0</v>
      </c>
      <c r="E60" s="24">
        <v>0</v>
      </c>
      <c r="F60" s="24">
        <v>0</v>
      </c>
      <c r="G60" s="26">
        <f t="shared" si="1"/>
        <v>0</v>
      </c>
    </row>
    <row r="61" spans="1:7" ht="31.5" x14ac:dyDescent="0.25">
      <c r="A61" s="11" t="s">
        <v>52</v>
      </c>
      <c r="B61" s="21">
        <v>27286508</v>
      </c>
      <c r="C61" s="24">
        <v>0</v>
      </c>
      <c r="D61" s="24">
        <v>0</v>
      </c>
      <c r="E61" s="24">
        <v>0</v>
      </c>
      <c r="F61" s="21">
        <v>1205997.76</v>
      </c>
      <c r="G61" s="26">
        <f t="shared" si="1"/>
        <v>1205997.76</v>
      </c>
    </row>
    <row r="62" spans="1:7" ht="31.5" x14ac:dyDescent="0.25">
      <c r="A62" s="11" t="s">
        <v>53</v>
      </c>
      <c r="B62" s="21">
        <v>200000</v>
      </c>
      <c r="C62" s="24">
        <v>0</v>
      </c>
      <c r="D62" s="24">
        <v>0</v>
      </c>
      <c r="E62" s="24">
        <v>0</v>
      </c>
      <c r="F62" s="24">
        <v>0</v>
      </c>
      <c r="G62" s="26">
        <f t="shared" si="1"/>
        <v>0</v>
      </c>
    </row>
    <row r="63" spans="1:7" ht="31.5" x14ac:dyDescent="0.25">
      <c r="A63" s="11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6">
        <f t="shared" si="1"/>
        <v>0</v>
      </c>
    </row>
    <row r="64" spans="1:7" x14ac:dyDescent="0.25">
      <c r="A64" s="11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6">
        <f t="shared" si="1"/>
        <v>0</v>
      </c>
    </row>
    <row r="65" spans="1:7" ht="63" x14ac:dyDescent="0.25">
      <c r="A65" s="11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6">
        <f t="shared" si="1"/>
        <v>0</v>
      </c>
    </row>
    <row r="66" spans="1:7" x14ac:dyDescent="0.25">
      <c r="A66" s="3" t="s">
        <v>57</v>
      </c>
      <c r="B66" s="26">
        <f>SUM(B67:B75)</f>
        <v>60000000</v>
      </c>
      <c r="C66" s="24">
        <v>0</v>
      </c>
      <c r="D66" s="35">
        <v>0</v>
      </c>
      <c r="E66" s="35">
        <v>0</v>
      </c>
      <c r="F66" s="35">
        <v>0</v>
      </c>
      <c r="G66" s="26">
        <f t="shared" si="1"/>
        <v>0</v>
      </c>
    </row>
    <row r="67" spans="1:7" ht="31.5" x14ac:dyDescent="0.25">
      <c r="A67" s="3" t="s">
        <v>58</v>
      </c>
      <c r="B67" s="24">
        <v>60000000</v>
      </c>
      <c r="C67" s="24">
        <v>0</v>
      </c>
      <c r="D67" s="24">
        <v>0</v>
      </c>
      <c r="E67" s="24">
        <v>0</v>
      </c>
      <c r="F67" s="24">
        <v>0</v>
      </c>
      <c r="G67" s="26">
        <f t="shared" si="1"/>
        <v>0</v>
      </c>
    </row>
    <row r="68" spans="1:7" x14ac:dyDescent="0.25">
      <c r="A68" s="11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6">
        <f t="shared" si="1"/>
        <v>0</v>
      </c>
    </row>
    <row r="69" spans="1:7" ht="31.5" x14ac:dyDescent="0.25">
      <c r="A69" s="11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6">
        <f t="shared" si="1"/>
        <v>0</v>
      </c>
    </row>
    <row r="70" spans="1:7" ht="63" x14ac:dyDescent="0.25">
      <c r="A70" s="11" t="s">
        <v>61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6">
        <f t="shared" si="1"/>
        <v>0</v>
      </c>
    </row>
    <row r="71" spans="1:7" ht="47.25" x14ac:dyDescent="0.25">
      <c r="A71" s="3" t="s">
        <v>62</v>
      </c>
      <c r="B71" s="24">
        <v>0</v>
      </c>
      <c r="C71" s="24">
        <v>0</v>
      </c>
      <c r="D71" s="35">
        <v>0</v>
      </c>
      <c r="E71" s="35">
        <v>0</v>
      </c>
      <c r="F71" s="35">
        <v>0</v>
      </c>
      <c r="G71" s="26">
        <f t="shared" si="1"/>
        <v>0</v>
      </c>
    </row>
    <row r="72" spans="1:7" ht="31.5" x14ac:dyDescent="0.25">
      <c r="A72" s="11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6">
        <f t="shared" si="1"/>
        <v>0</v>
      </c>
    </row>
    <row r="73" spans="1:7" ht="47.25" x14ac:dyDescent="0.25">
      <c r="A73" s="11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6">
        <f t="shared" si="1"/>
        <v>0</v>
      </c>
    </row>
    <row r="74" spans="1:7" x14ac:dyDescent="0.25">
      <c r="A74" s="3" t="s">
        <v>65</v>
      </c>
      <c r="B74" s="24">
        <v>0</v>
      </c>
      <c r="C74" s="24">
        <v>0</v>
      </c>
      <c r="D74" s="35">
        <v>0</v>
      </c>
      <c r="E74" s="35">
        <v>0</v>
      </c>
      <c r="F74" s="35">
        <v>0</v>
      </c>
      <c r="G74" s="26">
        <f t="shared" si="1"/>
        <v>0</v>
      </c>
    </row>
    <row r="75" spans="1:7" ht="31.5" x14ac:dyDescent="0.25">
      <c r="A75" s="11" t="s">
        <v>66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6">
        <f t="shared" si="1"/>
        <v>0</v>
      </c>
    </row>
    <row r="76" spans="1:7" ht="31.5" x14ac:dyDescent="0.25">
      <c r="A76" s="11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6">
        <f t="shared" si="1"/>
        <v>0</v>
      </c>
    </row>
    <row r="77" spans="1:7" ht="47.25" x14ac:dyDescent="0.25">
      <c r="A77" s="11" t="s">
        <v>68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6">
        <f t="shared" si="1"/>
        <v>0</v>
      </c>
    </row>
    <row r="78" spans="1:7" s="40" customFormat="1" ht="24.75" customHeight="1" x14ac:dyDescent="0.25">
      <c r="A78" s="16" t="s">
        <v>69</v>
      </c>
      <c r="B78" s="24">
        <v>0</v>
      </c>
      <c r="C78" s="24">
        <v>0</v>
      </c>
      <c r="D78" s="34">
        <f>+D74+D71+D66+D56+D48+D40+D30+D20+D14</f>
        <v>61346786.619999997</v>
      </c>
      <c r="E78" s="51" t="e">
        <f t="shared" ref="E78:F78" si="2">+E74+E71+E66+E56+E48+E40+E30+E20+E14</f>
        <v>#VALUE!</v>
      </c>
      <c r="F78" s="51">
        <f t="shared" si="2"/>
        <v>268481778.72000003</v>
      </c>
      <c r="G78" s="51" t="e">
        <f>+G14+G20+G30+G40+G48+G56+G66+G74</f>
        <v>#VALUE!</v>
      </c>
    </row>
    <row r="79" spans="1:7" s="40" customFormat="1" ht="31.5" x14ac:dyDescent="0.25">
      <c r="A79" s="39" t="s">
        <v>70</v>
      </c>
      <c r="B79" s="24">
        <v>0</v>
      </c>
      <c r="C79" s="41"/>
      <c r="D79" s="24">
        <v>0</v>
      </c>
      <c r="E79" s="24">
        <v>0</v>
      </c>
      <c r="F79" s="24">
        <v>0</v>
      </c>
      <c r="G79" s="26">
        <f t="shared" ref="G79:G87" si="3">+D79+E79+F79</f>
        <v>0</v>
      </c>
    </row>
    <row r="80" spans="1:7" ht="31.5" x14ac:dyDescent="0.25">
      <c r="A80" s="3" t="s">
        <v>71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6">
        <f t="shared" si="3"/>
        <v>0</v>
      </c>
    </row>
    <row r="81" spans="1:7" ht="47.25" x14ac:dyDescent="0.25">
      <c r="A81" s="11" t="s">
        <v>72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6">
        <f t="shared" si="3"/>
        <v>0</v>
      </c>
    </row>
    <row r="82" spans="1:7" ht="47.25" x14ac:dyDescent="0.25">
      <c r="A82" s="11" t="s">
        <v>73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6">
        <f t="shared" si="3"/>
        <v>0</v>
      </c>
    </row>
    <row r="83" spans="1:7" ht="31.5" x14ac:dyDescent="0.25">
      <c r="A83" s="3" t="s">
        <v>74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6">
        <f t="shared" si="3"/>
        <v>0</v>
      </c>
    </row>
    <row r="84" spans="1:7" ht="31.5" x14ac:dyDescent="0.25">
      <c r="A84" s="11" t="s">
        <v>75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6">
        <f t="shared" si="3"/>
        <v>0</v>
      </c>
    </row>
    <row r="85" spans="1:7" ht="31.5" x14ac:dyDescent="0.25">
      <c r="A85" s="11" t="s">
        <v>76</v>
      </c>
      <c r="B85" s="24">
        <v>0</v>
      </c>
      <c r="C85" s="24">
        <v>0</v>
      </c>
      <c r="D85" s="24">
        <v>0</v>
      </c>
      <c r="E85" s="24">
        <v>0</v>
      </c>
      <c r="F85" s="24">
        <v>0</v>
      </c>
      <c r="G85" s="26">
        <f t="shared" si="3"/>
        <v>0</v>
      </c>
    </row>
    <row r="86" spans="1:7" ht="31.5" x14ac:dyDescent="0.25">
      <c r="A86" s="3" t="s">
        <v>77</v>
      </c>
      <c r="B86" s="24">
        <v>0</v>
      </c>
      <c r="C86" s="24">
        <v>0</v>
      </c>
      <c r="D86" s="24">
        <v>0</v>
      </c>
      <c r="E86" s="24">
        <v>0</v>
      </c>
      <c r="F86" s="24">
        <v>0</v>
      </c>
      <c r="G86" s="26">
        <f t="shared" si="3"/>
        <v>0</v>
      </c>
    </row>
    <row r="87" spans="1:7" ht="47.25" x14ac:dyDescent="0.25">
      <c r="A87" s="11" t="s">
        <v>78</v>
      </c>
      <c r="B87" s="24">
        <v>0</v>
      </c>
      <c r="C87" s="24">
        <v>0</v>
      </c>
      <c r="D87" s="24">
        <v>0</v>
      </c>
      <c r="E87" s="24">
        <v>0</v>
      </c>
      <c r="F87" s="24">
        <v>0</v>
      </c>
      <c r="G87" s="26">
        <f t="shared" si="3"/>
        <v>0</v>
      </c>
    </row>
    <row r="88" spans="1:7" ht="31.5" x14ac:dyDescent="0.25">
      <c r="A88" s="16" t="s">
        <v>79</v>
      </c>
      <c r="B88" s="34"/>
      <c r="C88" s="34"/>
      <c r="D88" s="33"/>
      <c r="E88" s="33"/>
      <c r="F88" s="33"/>
      <c r="G88" s="33"/>
    </row>
    <row r="89" spans="1:7" ht="31.5" x14ac:dyDescent="0.25">
      <c r="A89" s="17" t="s">
        <v>80</v>
      </c>
      <c r="B89" s="38">
        <f>+B14+B20+B30+B40+B56+B66</f>
        <v>4623179572</v>
      </c>
      <c r="C89" s="38"/>
      <c r="D89" s="38">
        <f>+D78</f>
        <v>61346786.619999997</v>
      </c>
      <c r="E89" s="38" t="e">
        <f>+E78</f>
        <v>#VALUE!</v>
      </c>
      <c r="F89" s="38">
        <f>+F78</f>
        <v>268481778.72000003</v>
      </c>
      <c r="G89" s="38" t="e">
        <f>+D89+E89+F89</f>
        <v>#VALUE!</v>
      </c>
    </row>
    <row r="90" spans="1:7" x14ac:dyDescent="0.25">
      <c r="A90" s="20" t="s">
        <v>90</v>
      </c>
      <c r="B90" s="7"/>
      <c r="C90" s="7"/>
      <c r="D90" s="5"/>
      <c r="E90" s="5"/>
      <c r="F90" s="5"/>
    </row>
    <row r="91" spans="1:7" x14ac:dyDescent="0.25">
      <c r="A91" s="6" t="s">
        <v>91</v>
      </c>
      <c r="B91" s="7"/>
      <c r="C91" s="7"/>
      <c r="D91" s="5"/>
      <c r="E91" s="5"/>
      <c r="F91" s="5"/>
    </row>
    <row r="92" spans="1:7" x14ac:dyDescent="0.25">
      <c r="A92" s="6" t="s">
        <v>92</v>
      </c>
      <c r="B92" s="7"/>
      <c r="C92" s="7"/>
      <c r="D92" s="5"/>
      <c r="E92" s="5"/>
      <c r="F92" s="5"/>
    </row>
    <row r="93" spans="1:7" x14ac:dyDescent="0.25">
      <c r="A93" s="6" t="s">
        <v>93</v>
      </c>
      <c r="B93" s="7"/>
      <c r="C93" s="7"/>
      <c r="D93" s="5"/>
      <c r="E93" s="5"/>
      <c r="F93" s="5"/>
    </row>
    <row r="94" spans="1:7" x14ac:dyDescent="0.25">
      <c r="A94" s="19" t="s">
        <v>94</v>
      </c>
      <c r="B94" s="7"/>
      <c r="C94" s="7"/>
      <c r="D94" s="5"/>
      <c r="E94" s="5"/>
      <c r="F94" s="5"/>
    </row>
    <row r="95" spans="1:7" x14ac:dyDescent="0.25">
      <c r="A95" s="6" t="s">
        <v>96</v>
      </c>
      <c r="B95" s="7"/>
      <c r="C95" s="7"/>
      <c r="D95" s="5"/>
      <c r="E95" s="5"/>
      <c r="F95" s="5"/>
    </row>
    <row r="96" spans="1:7" x14ac:dyDescent="0.25">
      <c r="A96" s="6" t="s">
        <v>95</v>
      </c>
      <c r="B96" s="7"/>
      <c r="C96" s="7"/>
      <c r="D96" s="5"/>
      <c r="E96" s="5"/>
      <c r="F96" s="5"/>
    </row>
    <row r="97" spans="1:7" x14ac:dyDescent="0.25">
      <c r="A97" s="4"/>
      <c r="D97" s="5"/>
      <c r="E97" s="5"/>
      <c r="F97" s="5"/>
    </row>
    <row r="98" spans="1:7" x14ac:dyDescent="0.25">
      <c r="A98" s="4"/>
      <c r="D98" s="5"/>
      <c r="E98" s="5"/>
      <c r="F98" s="5"/>
    </row>
    <row r="99" spans="1:7" x14ac:dyDescent="0.25">
      <c r="A99" s="4"/>
      <c r="D99" s="5"/>
      <c r="E99" s="5"/>
      <c r="F99" s="5"/>
    </row>
    <row r="100" spans="1:7" x14ac:dyDescent="0.25">
      <c r="A100" s="57" t="s">
        <v>82</v>
      </c>
      <c r="B100" s="57"/>
      <c r="C100" s="57"/>
      <c r="D100" s="57"/>
      <c r="E100" s="57"/>
      <c r="F100" s="57"/>
      <c r="G100" s="57"/>
    </row>
    <row r="101" spans="1:7" x14ac:dyDescent="0.25">
      <c r="B101" s="1"/>
      <c r="C101" s="31"/>
    </row>
    <row r="102" spans="1:7" x14ac:dyDescent="0.25">
      <c r="B102" s="1"/>
      <c r="C102" s="42"/>
    </row>
    <row r="103" spans="1:7" x14ac:dyDescent="0.25">
      <c r="B103" s="1"/>
      <c r="C103" s="45"/>
    </row>
    <row r="104" spans="1:7" x14ac:dyDescent="0.25">
      <c r="B104" s="1"/>
      <c r="C104" s="42"/>
    </row>
    <row r="105" spans="1:7" x14ac:dyDescent="0.25">
      <c r="B105" s="1"/>
      <c r="C105" s="31"/>
    </row>
    <row r="106" spans="1:7" ht="18.75" customHeight="1" x14ac:dyDescent="0.25">
      <c r="A106" s="58" t="s">
        <v>85</v>
      </c>
      <c r="B106" s="58"/>
      <c r="D106" s="58" t="s">
        <v>84</v>
      </c>
      <c r="E106" s="58"/>
      <c r="F106" s="58"/>
      <c r="G106" s="58"/>
    </row>
    <row r="107" spans="1:7" ht="24" customHeight="1" x14ac:dyDescent="0.25">
      <c r="A107" s="59" t="s">
        <v>100</v>
      </c>
      <c r="B107" s="59"/>
      <c r="C107" s="1"/>
      <c r="D107" s="59" t="s">
        <v>86</v>
      </c>
      <c r="E107" s="59"/>
      <c r="F107" s="59"/>
      <c r="G107" s="59"/>
    </row>
    <row r="108" spans="1:7" ht="24" customHeight="1" x14ac:dyDescent="0.25">
      <c r="B108" s="1"/>
      <c r="C108" s="1"/>
    </row>
    <row r="109" spans="1:7" ht="24" customHeight="1" x14ac:dyDescent="0.25">
      <c r="B109" s="1"/>
      <c r="C109" s="1"/>
    </row>
    <row r="110" spans="1:7" ht="24" customHeight="1" x14ac:dyDescent="0.25">
      <c r="B110" s="1"/>
      <c r="C110" s="1"/>
    </row>
    <row r="111" spans="1:7" ht="24" customHeight="1" x14ac:dyDescent="0.25">
      <c r="B111" s="1"/>
      <c r="C111" s="1"/>
    </row>
    <row r="112" spans="1:7" ht="24" customHeight="1" x14ac:dyDescent="0.25">
      <c r="B112" s="1"/>
      <c r="C112" s="1"/>
    </row>
    <row r="115" spans="1:7" x14ac:dyDescent="0.25">
      <c r="A115" s="53" t="s">
        <v>2</v>
      </c>
      <c r="B115" s="53"/>
      <c r="C115" s="53"/>
      <c r="D115" s="53"/>
      <c r="E115" s="53"/>
      <c r="F115" s="53"/>
      <c r="G115" s="53"/>
    </row>
    <row r="116" spans="1:7" x14ac:dyDescent="0.25">
      <c r="A116" s="56" t="s">
        <v>3</v>
      </c>
      <c r="B116" s="56"/>
      <c r="C116" s="56"/>
      <c r="D116" s="56"/>
      <c r="E116" s="56"/>
      <c r="F116" s="56"/>
      <c r="G116" s="56"/>
    </row>
    <row r="120" spans="1:7" x14ac:dyDescent="0.25">
      <c r="B120" s="9"/>
      <c r="C120" s="9"/>
    </row>
  </sheetData>
  <mergeCells count="15">
    <mergeCell ref="A116:G116"/>
    <mergeCell ref="A9:G9"/>
    <mergeCell ref="A115:G115"/>
    <mergeCell ref="A100:G100"/>
    <mergeCell ref="D106:G106"/>
    <mergeCell ref="D107:G107"/>
    <mergeCell ref="A106:B106"/>
    <mergeCell ref="A107:B107"/>
    <mergeCell ref="D11:G11"/>
    <mergeCell ref="A8:G8"/>
    <mergeCell ref="A1:D3"/>
    <mergeCell ref="A4:G4"/>
    <mergeCell ref="A5:G5"/>
    <mergeCell ref="A6:G6"/>
    <mergeCell ref="A7:G7"/>
  </mergeCells>
  <hyperlinks>
    <hyperlink ref="A116" r:id="rId1"/>
  </hyperlinks>
  <printOptions horizontalCentered="1"/>
  <pageMargins left="0.12" right="0.23622047244094491" top="0.51181102362204722" bottom="0.74803149606299213" header="0.31496062992125984" footer="0.31496062992125984"/>
  <pageSetup scale="70" orientation="portrait" horizontalDpi="0" verticalDpi="0" r:id="rId2"/>
  <rowBreaks count="3" manualBreakCount="3">
    <brk id="37" max="16383" man="1"/>
    <brk id="59" max="16383" man="1"/>
    <brk id="85" max="16383" man="1"/>
  </rowBreaks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FINANC.</vt:lpstr>
      <vt:lpstr>FINANC.!Área_de_impresión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2025-04-01T17:15:42Z</cp:lastPrinted>
  <dcterms:created xsi:type="dcterms:W3CDTF">2018-08-01T15:16:23Z</dcterms:created>
  <dcterms:modified xsi:type="dcterms:W3CDTF">2025-04-15T19:49:48Z</dcterms:modified>
</cp:coreProperties>
</file>