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M30" i="25" l="1"/>
  <c r="N30" i="25"/>
  <c r="O30" i="25" s="1"/>
  <c r="N66" i="25"/>
  <c r="O66" i="25" s="1"/>
  <c r="N56" i="25"/>
  <c r="O56" i="25" s="1"/>
  <c r="N20" i="25"/>
  <c r="N14" i="25"/>
  <c r="O14" i="25" s="1"/>
  <c r="O15" i="25"/>
  <c r="O16" i="25"/>
  <c r="O17" i="25"/>
  <c r="O18" i="25"/>
  <c r="O19" i="25"/>
  <c r="O21" i="25"/>
  <c r="O22" i="25"/>
  <c r="O23" i="25"/>
  <c r="O24" i="25"/>
  <c r="O25" i="25"/>
  <c r="O26" i="25"/>
  <c r="O27" i="25"/>
  <c r="O28" i="25"/>
  <c r="O29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7" i="25"/>
  <c r="O58" i="25"/>
  <c r="O59" i="25"/>
  <c r="O60" i="25"/>
  <c r="O61" i="25"/>
  <c r="O62" i="25"/>
  <c r="O63" i="25"/>
  <c r="O64" i="25"/>
  <c r="O65" i="25"/>
  <c r="O67" i="25"/>
  <c r="O68" i="25"/>
  <c r="O69" i="25"/>
  <c r="O70" i="25"/>
  <c r="O71" i="25"/>
  <c r="O72" i="25"/>
  <c r="O73" i="25"/>
  <c r="O74" i="25"/>
  <c r="O75" i="25"/>
  <c r="O76" i="25"/>
  <c r="O77" i="25"/>
  <c r="N78" i="25" l="1"/>
  <c r="N89" i="25" s="1"/>
  <c r="M56" i="25"/>
  <c r="M20" i="25"/>
  <c r="O20" i="25" s="1"/>
  <c r="M14" i="25"/>
  <c r="O79" i="25" l="1"/>
  <c r="O80" i="25"/>
  <c r="O81" i="25"/>
  <c r="O82" i="25"/>
  <c r="O83" i="25"/>
  <c r="O84" i="25"/>
  <c r="O85" i="25"/>
  <c r="O86" i="25"/>
  <c r="O87" i="25"/>
  <c r="O88" i="25"/>
  <c r="M66" i="25"/>
  <c r="M78" i="25" l="1"/>
  <c r="M89" i="25" l="1"/>
  <c r="L66" i="25"/>
  <c r="L20" i="25"/>
  <c r="L30" i="25"/>
  <c r="L56" i="25"/>
  <c r="K66" i="25" l="1"/>
  <c r="K56" i="25"/>
  <c r="K30" i="25"/>
  <c r="K20" i="25"/>
  <c r="K14" i="25"/>
  <c r="K78" i="25" l="1"/>
  <c r="K89" i="25" s="1"/>
  <c r="J66" i="25" l="1"/>
  <c r="J56" i="25"/>
  <c r="J30" i="25"/>
  <c r="J20" i="25"/>
  <c r="J14" i="25"/>
  <c r="J78" i="25" l="1"/>
  <c r="I66" i="25"/>
  <c r="I56" i="25"/>
  <c r="I30" i="25"/>
  <c r="I20" i="25"/>
  <c r="I14" i="25"/>
  <c r="I78" i="25" l="1"/>
  <c r="I89" i="25" s="1"/>
  <c r="J89" i="25"/>
  <c r="E56" i="25"/>
  <c r="H30" i="25" l="1"/>
  <c r="H20" i="25"/>
  <c r="H56" i="25"/>
  <c r="H66" i="25"/>
  <c r="H14" i="25"/>
  <c r="H78" i="25" l="1"/>
  <c r="G30" i="25"/>
  <c r="G20" i="25"/>
  <c r="G56" i="25"/>
  <c r="G66" i="25"/>
  <c r="G14" i="25"/>
  <c r="H89" i="25" l="1"/>
  <c r="G78" i="25"/>
  <c r="G89" i="25" s="1"/>
  <c r="F66" i="25" l="1"/>
  <c r="E66" i="25"/>
  <c r="D66" i="25"/>
  <c r="F56" i="25"/>
  <c r="F30" i="25"/>
  <c r="F20" i="25"/>
  <c r="F14" i="25"/>
  <c r="F78" i="25" l="1"/>
  <c r="F89" i="25" s="1"/>
  <c r="E48" i="25"/>
  <c r="E40" i="25"/>
  <c r="E30" i="25"/>
  <c r="E20" i="25" l="1"/>
  <c r="E14" i="25"/>
  <c r="E78" i="25" l="1"/>
  <c r="E89" i="25" s="1"/>
  <c r="D30" i="25" l="1"/>
  <c r="B66" i="25" l="1"/>
  <c r="B56" i="25"/>
  <c r="D74" i="25" l="1"/>
  <c r="D71" i="25"/>
  <c r="D56" i="25"/>
  <c r="D48" i="25"/>
  <c r="D40" i="25"/>
  <c r="B40" i="25"/>
  <c r="B30" i="25"/>
  <c r="D20" i="25"/>
  <c r="B20" i="25"/>
  <c r="D14" i="25"/>
  <c r="C89" i="25"/>
  <c r="B14" i="25"/>
  <c r="B78" i="25" l="1"/>
  <c r="B89" i="25" s="1"/>
  <c r="D78" i="25"/>
  <c r="D89" i="25" l="1"/>
  <c r="L14" i="25" l="1"/>
  <c r="L78" i="25" l="1"/>
  <c r="L89" i="25"/>
  <c r="O78" i="25" l="1"/>
  <c r="O89" i="25" s="1"/>
</calcChain>
</file>

<file path=xl/sharedStrings.xml><?xml version="1.0" encoding="utf-8"?>
<sst xmlns="http://schemas.openxmlformats.org/spreadsheetml/2006/main" count="113" uniqueCount="113">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</sst>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_);_(* \(#,##0\);_(* &quot;-&quot;??_);_(@_)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left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7" fontId="9" fillId="2" borderId="0" xfId="0" applyNumberFormat="1" applyFont="1" applyFill="1"/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" fontId="0" fillId="0" borderId="0" xfId="0" applyNumberFormat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7" fontId="6" fillId="0" borderId="3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4" fontId="9" fillId="0" borderId="0" xfId="1" applyFont="1"/>
    <xf numFmtId="164" fontId="9" fillId="0" borderId="0" xfId="0" applyNumberFormat="1" applyFont="1"/>
    <xf numFmtId="167" fontId="2" fillId="4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7" fontId="2" fillId="2" borderId="1" xfId="1" applyNumberFormat="1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" fontId="9" fillId="0" borderId="0" xfId="0" applyNumberFormat="1" applyFont="1"/>
    <xf numFmtId="167" fontId="6" fillId="2" borderId="1" xfId="0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0" fillId="2" borderId="0" xfId="0" applyNumberFormat="1" applyFill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/>
    </xf>
    <xf numFmtId="4" fontId="0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0" fillId="0" borderId="1" xfId="0" applyNumberFormat="1" applyBorder="1"/>
    <xf numFmtId="167" fontId="7" fillId="3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5" fillId="2" borderId="0" xfId="2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674686</xdr:colOff>
      <xdr:row>0</xdr:row>
      <xdr:rowOff>11906</xdr:rowOff>
    </xdr:from>
    <xdr:to>
      <xdr:col>7</xdr:col>
      <xdr:colOff>1012766</xdr:colOff>
      <xdr:row>2</xdr:row>
      <xdr:rowOff>159021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2655" y="11906"/>
          <a:ext cx="2624080" cy="551928"/>
        </a:xfrm>
        <a:prstGeom prst="rect">
          <a:avLst/>
        </a:prstGeom>
      </xdr:spPr>
    </xdr:pic>
    <xdr:clientData/>
  </xdr:twoCellAnchor>
  <xdr:oneCellAnchor>
    <xdr:from>
      <xdr:col>7</xdr:col>
      <xdr:colOff>9528</xdr:colOff>
      <xdr:row>108</xdr:row>
      <xdr:rowOff>78582</xdr:rowOff>
    </xdr:from>
    <xdr:ext cx="847725" cy="447676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8724903" y="42512457"/>
          <a:ext cx="847725" cy="4476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abSelected="1" zoomScale="80" zoomScaleNormal="80" zoomScaleSheetLayoutView="80" workbookViewId="0">
      <selection activeCell="E105" sqref="E105"/>
    </sheetView>
  </sheetViews>
  <sheetFormatPr baseColWidth="10" defaultColWidth="12.42578125" defaultRowHeight="15.75" x14ac:dyDescent="0.25"/>
  <cols>
    <col min="1" max="1" width="27.28515625" style="1" customWidth="1"/>
    <col min="2" max="2" width="20.42578125" style="8" customWidth="1"/>
    <col min="3" max="3" width="13.42578125" style="8" customWidth="1"/>
    <col min="4" max="5" width="17.7109375" style="1" customWidth="1"/>
    <col min="6" max="6" width="17.5703125" style="1" customWidth="1"/>
    <col min="7" max="7" width="16.85546875" style="1" customWidth="1"/>
    <col min="8" max="9" width="17.42578125" style="1" customWidth="1"/>
    <col min="10" max="13" width="18.5703125" style="1" customWidth="1"/>
    <col min="14" max="14" width="17.7109375" style="1" customWidth="1"/>
    <col min="15" max="15" width="19.42578125" style="1" customWidth="1"/>
    <col min="16" max="16" width="17.5703125" style="1" bestFit="1" customWidth="1"/>
    <col min="17" max="17" width="12.42578125" style="1"/>
    <col min="18" max="18" width="16.140625" style="1" bestFit="1" customWidth="1"/>
    <col min="19" max="16384" width="12.42578125" style="1"/>
  </cols>
  <sheetData>
    <row r="1" spans="1:18" x14ac:dyDescent="0.25">
      <c r="A1" s="88"/>
      <c r="B1" s="88"/>
      <c r="C1" s="88"/>
      <c r="D1" s="88"/>
      <c r="E1" s="43"/>
      <c r="F1" s="45"/>
      <c r="G1" s="47"/>
      <c r="H1" s="53"/>
      <c r="I1" s="56"/>
      <c r="J1" s="61"/>
      <c r="K1" s="66"/>
      <c r="L1" s="68"/>
      <c r="M1" s="70"/>
      <c r="N1" s="82"/>
    </row>
    <row r="2" spans="1:18" x14ac:dyDescent="0.25">
      <c r="A2" s="88"/>
      <c r="B2" s="88"/>
      <c r="C2" s="88"/>
      <c r="D2" s="88"/>
      <c r="E2" s="43"/>
      <c r="F2" s="45"/>
      <c r="G2" s="47"/>
      <c r="H2" s="53"/>
      <c r="I2" s="56"/>
      <c r="J2" s="61"/>
      <c r="K2" s="66"/>
      <c r="L2" s="68"/>
      <c r="M2" s="70"/>
      <c r="N2" s="82"/>
    </row>
    <row r="3" spans="1:18" x14ac:dyDescent="0.25">
      <c r="A3" s="88"/>
      <c r="B3" s="88"/>
      <c r="C3" s="88"/>
      <c r="D3" s="88"/>
      <c r="E3" s="43"/>
      <c r="F3" s="45"/>
      <c r="G3" s="47"/>
      <c r="H3" s="53"/>
      <c r="I3" s="56"/>
      <c r="J3" s="61"/>
      <c r="K3" s="66"/>
      <c r="L3" s="68"/>
      <c r="M3" s="70"/>
      <c r="N3" s="82"/>
    </row>
    <row r="4" spans="1:18" x14ac:dyDescent="0.25">
      <c r="A4" s="87" t="s">
        <v>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8" ht="30" x14ac:dyDescent="0.25">
      <c r="A5" s="89" t="s">
        <v>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8" x14ac:dyDescent="0.25">
      <c r="A6" s="90" t="s">
        <v>87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8" x14ac:dyDescent="0.25">
      <c r="A7" s="90" t="s">
        <v>88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18" x14ac:dyDescent="0.25">
      <c r="A8" s="87" t="s">
        <v>89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8" s="2" customFormat="1" x14ac:dyDescent="0.25">
      <c r="A9" s="87">
        <v>2024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</row>
    <row r="10" spans="1:18" s="2" customFormat="1" ht="21" customHeight="1" x14ac:dyDescent="0.25">
      <c r="A10" s="33"/>
      <c r="B10" s="33"/>
      <c r="C10" s="33"/>
      <c r="D10" s="33"/>
      <c r="E10" s="42"/>
      <c r="F10" s="44"/>
      <c r="G10" s="46"/>
      <c r="H10" s="52"/>
      <c r="I10" s="55"/>
      <c r="J10" s="60"/>
      <c r="K10" s="65"/>
      <c r="L10" s="67"/>
      <c r="M10" s="69"/>
      <c r="N10" s="81"/>
    </row>
    <row r="11" spans="1:18" s="2" customFormat="1" ht="17.25" customHeight="1" x14ac:dyDescent="0.25">
      <c r="A11" s="1"/>
      <c r="B11" s="8"/>
      <c r="C11" s="8"/>
      <c r="D11" s="93" t="s">
        <v>97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</row>
    <row r="12" spans="1:18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13" t="s">
        <v>103</v>
      </c>
      <c r="F12" s="13" t="s">
        <v>104</v>
      </c>
      <c r="G12" s="13" t="s">
        <v>105</v>
      </c>
      <c r="H12" s="13" t="s">
        <v>106</v>
      </c>
      <c r="I12" s="13" t="s">
        <v>107</v>
      </c>
      <c r="J12" s="13" t="s">
        <v>108</v>
      </c>
      <c r="K12" s="13" t="s">
        <v>109</v>
      </c>
      <c r="L12" s="13" t="s">
        <v>110</v>
      </c>
      <c r="M12" s="13" t="s">
        <v>111</v>
      </c>
      <c r="N12" s="13" t="s">
        <v>112</v>
      </c>
      <c r="O12" s="29" t="s">
        <v>83</v>
      </c>
    </row>
    <row r="13" spans="1:18" s="2" customFormat="1" x14ac:dyDescent="0.25">
      <c r="A13" s="14" t="s">
        <v>5</v>
      </c>
      <c r="B13" s="16" t="s">
        <v>102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8" s="2" customFormat="1" ht="31.5" x14ac:dyDescent="0.25">
      <c r="A14" s="3" t="s">
        <v>6</v>
      </c>
      <c r="B14" s="27">
        <f>SUM(B15:B19)</f>
        <v>955025135</v>
      </c>
      <c r="C14" s="27">
        <v>0</v>
      </c>
      <c r="D14" s="50">
        <f t="shared" ref="D14:N14" si="0">SUM(D15:D19)</f>
        <v>52876485.68</v>
      </c>
      <c r="E14" s="50">
        <f t="shared" si="0"/>
        <v>54778946.850000001</v>
      </c>
      <c r="F14" s="50">
        <f t="shared" si="0"/>
        <v>54742844.719999999</v>
      </c>
      <c r="G14" s="50">
        <f t="shared" si="0"/>
        <v>87690463.089999989</v>
      </c>
      <c r="H14" s="50">
        <f t="shared" si="0"/>
        <v>58181205.950000003</v>
      </c>
      <c r="I14" s="50">
        <f t="shared" si="0"/>
        <v>55219180.439999998</v>
      </c>
      <c r="J14" s="50">
        <f t="shared" si="0"/>
        <v>53545061.32</v>
      </c>
      <c r="K14" s="50">
        <f t="shared" si="0"/>
        <v>53659025.060000002</v>
      </c>
      <c r="L14" s="50">
        <f t="shared" si="0"/>
        <v>54865058.419999994</v>
      </c>
      <c r="M14" s="50">
        <f t="shared" si="0"/>
        <v>95353205.910000011</v>
      </c>
      <c r="N14" s="50">
        <f t="shared" si="0"/>
        <v>100152608.26000001</v>
      </c>
      <c r="O14" s="27">
        <f>+D14+E14+F14+G14+H14+I14+J14+K14+L14+M14+N14</f>
        <v>721064085.69999993</v>
      </c>
      <c r="R14" s="30"/>
    </row>
    <row r="15" spans="1:18" x14ac:dyDescent="0.25">
      <c r="A15" s="10" t="s">
        <v>7</v>
      </c>
      <c r="B15" s="21">
        <v>736041110</v>
      </c>
      <c r="C15" s="24">
        <v>0</v>
      </c>
      <c r="D15" s="28">
        <v>43934201.5</v>
      </c>
      <c r="E15" s="28">
        <v>45738555.789999999</v>
      </c>
      <c r="F15" s="28">
        <v>45674947.890000001</v>
      </c>
      <c r="G15" s="28">
        <v>45904422.460000001</v>
      </c>
      <c r="H15" s="21">
        <v>46927962.880000003</v>
      </c>
      <c r="I15" s="21">
        <v>46113086.159999996</v>
      </c>
      <c r="J15" s="21">
        <v>44448495.859999999</v>
      </c>
      <c r="K15" s="21">
        <v>44547108.789999999</v>
      </c>
      <c r="L15" s="77">
        <v>45748281.049999997</v>
      </c>
      <c r="M15" s="80">
        <v>44547394.68</v>
      </c>
      <c r="N15" s="85">
        <v>89148799.230000004</v>
      </c>
      <c r="O15" s="27">
        <f t="shared" ref="O15:O77" si="1">+D15+E15+F15+G15+H15+I15+J15+K15+L15+M15+N15</f>
        <v>542733256.29000008</v>
      </c>
    </row>
    <row r="16" spans="1:18" s="2" customFormat="1" x14ac:dyDescent="0.25">
      <c r="A16" s="10" t="s">
        <v>8</v>
      </c>
      <c r="B16" s="21">
        <v>135414090</v>
      </c>
      <c r="C16" s="24">
        <v>0</v>
      </c>
      <c r="D16" s="22">
        <v>2340550</v>
      </c>
      <c r="E16" s="22">
        <v>2364550</v>
      </c>
      <c r="F16" s="22">
        <v>2345550</v>
      </c>
      <c r="G16" s="22">
        <v>34980072.579999998</v>
      </c>
      <c r="H16" s="21">
        <v>4464572.0199999996</v>
      </c>
      <c r="I16" s="21">
        <v>2420550</v>
      </c>
      <c r="J16" s="21">
        <v>2375550</v>
      </c>
      <c r="K16" s="21">
        <v>2295950</v>
      </c>
      <c r="L16" s="77">
        <v>2305950</v>
      </c>
      <c r="M16" s="80">
        <v>44003419</v>
      </c>
      <c r="N16" s="85">
        <v>4125271.8</v>
      </c>
      <c r="O16" s="27">
        <f t="shared" si="1"/>
        <v>104021985.39999999</v>
      </c>
      <c r="P16" s="31"/>
    </row>
    <row r="17" spans="1:16" s="2" customFormat="1" ht="31.5" x14ac:dyDescent="0.25">
      <c r="A17" s="11" t="s">
        <v>9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72">
        <v>0</v>
      </c>
      <c r="M17" s="72">
        <v>0</v>
      </c>
      <c r="N17" s="72">
        <v>0</v>
      </c>
      <c r="O17" s="27">
        <f t="shared" si="1"/>
        <v>0</v>
      </c>
    </row>
    <row r="18" spans="1:16" ht="31.5" x14ac:dyDescent="0.25">
      <c r="A18" s="11" t="s">
        <v>10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72">
        <v>0</v>
      </c>
      <c r="M18" s="72">
        <v>0</v>
      </c>
      <c r="N18" s="72">
        <v>0</v>
      </c>
      <c r="O18" s="27">
        <f t="shared" si="1"/>
        <v>0</v>
      </c>
    </row>
    <row r="19" spans="1:16" ht="31.5" x14ac:dyDescent="0.25">
      <c r="A19" s="10" t="s">
        <v>11</v>
      </c>
      <c r="B19" s="21">
        <v>83569935</v>
      </c>
      <c r="C19" s="24">
        <v>0</v>
      </c>
      <c r="D19" s="28">
        <v>6601734.1799999997</v>
      </c>
      <c r="E19" s="28">
        <v>6675841.0599999996</v>
      </c>
      <c r="F19" s="28">
        <v>6722346.8300000001</v>
      </c>
      <c r="G19" s="28">
        <v>6805968.0499999998</v>
      </c>
      <c r="H19" s="21">
        <v>6788671.0499999998</v>
      </c>
      <c r="I19" s="21">
        <v>6685544.2800000003</v>
      </c>
      <c r="J19" s="21">
        <v>6721015.46</v>
      </c>
      <c r="K19" s="21">
        <v>6815966.2699999996</v>
      </c>
      <c r="L19" s="77">
        <v>6810827.3700000001</v>
      </c>
      <c r="M19" s="80">
        <v>6802392.2300000004</v>
      </c>
      <c r="N19" s="85">
        <v>6878537.2300000004</v>
      </c>
      <c r="O19" s="27">
        <f t="shared" si="1"/>
        <v>74308844.010000005</v>
      </c>
    </row>
    <row r="20" spans="1:16" s="2" customFormat="1" ht="31.5" x14ac:dyDescent="0.25">
      <c r="A20" s="3" t="s">
        <v>12</v>
      </c>
      <c r="B20" s="27">
        <f>SUM(B21:B29)</f>
        <v>206449999</v>
      </c>
      <c r="C20" s="24">
        <v>0</v>
      </c>
      <c r="D20" s="62">
        <f t="shared" ref="D20:N20" si="2">SUM(D21:D29)</f>
        <v>3138565.47</v>
      </c>
      <c r="E20" s="62">
        <f t="shared" si="2"/>
        <v>7741592.790000001</v>
      </c>
      <c r="F20" s="62">
        <f t="shared" si="2"/>
        <v>11636149.810000001</v>
      </c>
      <c r="G20" s="62">
        <f t="shared" si="2"/>
        <v>6297319.29</v>
      </c>
      <c r="H20" s="62">
        <f t="shared" si="2"/>
        <v>15666975.460000001</v>
      </c>
      <c r="I20" s="62">
        <f t="shared" si="2"/>
        <v>8887889.7699999996</v>
      </c>
      <c r="J20" s="25">
        <f t="shared" si="2"/>
        <v>12282200.67</v>
      </c>
      <c r="K20" s="25">
        <f t="shared" si="2"/>
        <v>17754280.060000002</v>
      </c>
      <c r="L20" s="25">
        <f t="shared" si="2"/>
        <v>11269962.57</v>
      </c>
      <c r="M20" s="25">
        <f t="shared" si="2"/>
        <v>10502871.6</v>
      </c>
      <c r="N20" s="25">
        <f t="shared" si="2"/>
        <v>16872737.560000002</v>
      </c>
      <c r="O20" s="27">
        <f t="shared" si="1"/>
        <v>122050545.05000001</v>
      </c>
    </row>
    <row r="21" spans="1:16" s="2" customFormat="1" x14ac:dyDescent="0.25">
      <c r="A21" s="10" t="s">
        <v>13</v>
      </c>
      <c r="B21" s="21">
        <v>43100000</v>
      </c>
      <c r="C21" s="24">
        <v>0</v>
      </c>
      <c r="D21" s="22">
        <v>799473.27</v>
      </c>
      <c r="E21" s="22">
        <v>2484748.9700000002</v>
      </c>
      <c r="F21" s="21">
        <v>2303350.08</v>
      </c>
      <c r="G21" s="21">
        <v>2149357.02</v>
      </c>
      <c r="H21" s="21">
        <v>2320914.39</v>
      </c>
      <c r="I21" s="21">
        <v>2182540.33</v>
      </c>
      <c r="J21" s="21">
        <v>2397000.16</v>
      </c>
      <c r="K21" s="21">
        <v>2988284.83</v>
      </c>
      <c r="L21" s="79">
        <v>3452517.54</v>
      </c>
      <c r="M21" s="80">
        <v>3456559.65</v>
      </c>
      <c r="N21" s="85">
        <v>1384662.63</v>
      </c>
      <c r="O21" s="27">
        <f t="shared" si="1"/>
        <v>25919408.869999997</v>
      </c>
    </row>
    <row r="22" spans="1:16" s="2" customFormat="1" ht="47.25" x14ac:dyDescent="0.25">
      <c r="A22" s="10" t="s">
        <v>14</v>
      </c>
      <c r="B22" s="21">
        <v>12000000</v>
      </c>
      <c r="C22" s="24">
        <v>0</v>
      </c>
      <c r="D22" s="22">
        <v>1051709.22</v>
      </c>
      <c r="E22" s="22"/>
      <c r="F22" s="21">
        <v>42650.31</v>
      </c>
      <c r="G22" s="21">
        <v>14216.77</v>
      </c>
      <c r="H22" s="21">
        <v>215296.84</v>
      </c>
      <c r="I22" s="21">
        <v>14216.77</v>
      </c>
      <c r="J22" s="21">
        <v>14216.77</v>
      </c>
      <c r="K22" s="21">
        <v>266982.84999999998</v>
      </c>
      <c r="L22" s="75">
        <v>417588.71</v>
      </c>
      <c r="M22" s="80">
        <v>82244.03</v>
      </c>
      <c r="N22" s="85">
        <v>1460523.3</v>
      </c>
      <c r="O22" s="27">
        <f t="shared" si="1"/>
        <v>3579645.5700000003</v>
      </c>
    </row>
    <row r="23" spans="1:16" s="2" customFormat="1" x14ac:dyDescent="0.25">
      <c r="A23" s="10" t="s">
        <v>15</v>
      </c>
      <c r="B23" s="21">
        <v>45000000</v>
      </c>
      <c r="C23" s="24">
        <v>0</v>
      </c>
      <c r="D23" s="22">
        <v>870138</v>
      </c>
      <c r="E23" s="22">
        <v>2784258.24</v>
      </c>
      <c r="F23" s="21">
        <v>2587576.25</v>
      </c>
      <c r="G23" s="21">
        <v>2824515.5</v>
      </c>
      <c r="H23" s="21">
        <v>5056978.74</v>
      </c>
      <c r="I23" s="21">
        <v>4876535.99</v>
      </c>
      <c r="J23" s="21">
        <v>4643551.75</v>
      </c>
      <c r="K23" s="21">
        <v>3279134.38</v>
      </c>
      <c r="L23" s="75">
        <v>2794843.52</v>
      </c>
      <c r="M23" s="80">
        <v>3586691.87</v>
      </c>
      <c r="N23" s="85">
        <v>1428429.25</v>
      </c>
      <c r="O23" s="27">
        <f t="shared" si="1"/>
        <v>34732653.489999995</v>
      </c>
    </row>
    <row r="24" spans="1:16" s="2" customFormat="1" ht="31.5" x14ac:dyDescent="0.25">
      <c r="A24" s="10" t="s">
        <v>16</v>
      </c>
      <c r="B24" s="21">
        <v>3000000</v>
      </c>
      <c r="C24" s="24">
        <v>0</v>
      </c>
      <c r="D24" s="22"/>
      <c r="E24" s="22"/>
      <c r="F24" s="21">
        <v>500000</v>
      </c>
      <c r="G24" s="24">
        <v>0</v>
      </c>
      <c r="H24" s="21">
        <v>950000</v>
      </c>
      <c r="I24" s="21">
        <v>200000</v>
      </c>
      <c r="J24" s="21"/>
      <c r="K24" s="21"/>
      <c r="L24" s="74">
        <v>1000000</v>
      </c>
      <c r="M24" s="80">
        <v>-985000</v>
      </c>
      <c r="N24" s="80"/>
      <c r="O24" s="27">
        <f t="shared" si="1"/>
        <v>1665000</v>
      </c>
    </row>
    <row r="25" spans="1:16" s="2" customFormat="1" x14ac:dyDescent="0.25">
      <c r="A25" s="10" t="s">
        <v>17</v>
      </c>
      <c r="B25" s="21">
        <v>41499999</v>
      </c>
      <c r="C25" s="24">
        <v>0</v>
      </c>
      <c r="D25" s="22"/>
      <c r="E25" s="22">
        <v>2291476</v>
      </c>
      <c r="F25" s="21">
        <v>3096000</v>
      </c>
      <c r="G25" s="21">
        <v>803500</v>
      </c>
      <c r="H25" s="21">
        <v>1068000</v>
      </c>
      <c r="I25" s="21">
        <v>1422500</v>
      </c>
      <c r="J25" s="21">
        <v>982083</v>
      </c>
      <c r="K25" s="21">
        <v>1394000</v>
      </c>
      <c r="L25" s="75">
        <v>1311297.71</v>
      </c>
      <c r="M25" s="80">
        <v>1765500</v>
      </c>
      <c r="N25" s="85">
        <v>4798497.07</v>
      </c>
      <c r="O25" s="27">
        <f t="shared" si="1"/>
        <v>18932853.780000001</v>
      </c>
    </row>
    <row r="26" spans="1:16" x14ac:dyDescent="0.25">
      <c r="A26" s="11" t="s">
        <v>18</v>
      </c>
      <c r="B26" s="21">
        <v>6000000</v>
      </c>
      <c r="C26" s="24">
        <v>0</v>
      </c>
      <c r="D26" s="23">
        <v>105484.98</v>
      </c>
      <c r="E26" s="23">
        <v>34694.589999999997</v>
      </c>
      <c r="F26" s="21">
        <v>1512441.58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78">
        <v>2207055.25</v>
      </c>
      <c r="M26" s="75"/>
      <c r="N26" s="85">
        <v>1904824.98</v>
      </c>
      <c r="O26" s="27">
        <f t="shared" si="1"/>
        <v>5764501.3800000008</v>
      </c>
    </row>
    <row r="27" spans="1:16" ht="78.75" x14ac:dyDescent="0.25">
      <c r="A27" s="10" t="s">
        <v>19</v>
      </c>
      <c r="B27" s="21">
        <v>35600000</v>
      </c>
      <c r="C27" s="24">
        <v>0</v>
      </c>
      <c r="D27" s="24">
        <v>0</v>
      </c>
      <c r="E27" s="22">
        <v>99214.99</v>
      </c>
      <c r="F27" s="21">
        <v>1594131.59</v>
      </c>
      <c r="G27" s="21">
        <v>6000</v>
      </c>
      <c r="H27" s="21">
        <v>4895180.5599999996</v>
      </c>
      <c r="I27" s="21">
        <v>20642.68</v>
      </c>
      <c r="J27" s="21">
        <v>4039438.99</v>
      </c>
      <c r="K27" s="21">
        <v>9353288</v>
      </c>
      <c r="L27" s="74">
        <v>24119.84</v>
      </c>
      <c r="M27" s="80">
        <v>1001354.44</v>
      </c>
      <c r="N27" s="85">
        <v>5375450.3300000001</v>
      </c>
      <c r="O27" s="27">
        <f t="shared" si="1"/>
        <v>26408821.420000002</v>
      </c>
      <c r="P27" s="71"/>
    </row>
    <row r="28" spans="1:16" ht="47.25" x14ac:dyDescent="0.25">
      <c r="A28" s="10" t="s">
        <v>20</v>
      </c>
      <c r="B28" s="21">
        <v>20250000</v>
      </c>
      <c r="C28" s="24">
        <v>0</v>
      </c>
      <c r="D28" s="22">
        <v>311760</v>
      </c>
      <c r="E28" s="22">
        <v>47200</v>
      </c>
      <c r="F28" s="24">
        <v>0</v>
      </c>
      <c r="G28" s="24">
        <v>499730</v>
      </c>
      <c r="H28" s="21">
        <v>1160604.93</v>
      </c>
      <c r="I28" s="21">
        <v>171454</v>
      </c>
      <c r="J28" s="21">
        <v>205910</v>
      </c>
      <c r="K28" s="21">
        <v>472590</v>
      </c>
      <c r="L28" s="76">
        <v>62540</v>
      </c>
      <c r="M28" s="80">
        <v>1595521.61</v>
      </c>
      <c r="N28" s="85">
        <v>520350</v>
      </c>
      <c r="O28" s="27">
        <f t="shared" si="1"/>
        <v>5047660.54</v>
      </c>
    </row>
    <row r="29" spans="1:16" ht="47.25" x14ac:dyDescent="0.25">
      <c r="A29" s="11" t="s">
        <v>21</v>
      </c>
      <c r="B29" s="23"/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7">
        <f t="shared" si="1"/>
        <v>0</v>
      </c>
    </row>
    <row r="30" spans="1:16" ht="31.5" x14ac:dyDescent="0.25">
      <c r="A30" s="3" t="s">
        <v>22</v>
      </c>
      <c r="B30" s="27">
        <f>SUM(B31:B39)</f>
        <v>2433181876</v>
      </c>
      <c r="C30" s="24">
        <v>0</v>
      </c>
      <c r="D30" s="50">
        <f t="shared" ref="D30:N30" si="3">SUM(D31:D39)</f>
        <v>66222771.659999996</v>
      </c>
      <c r="E30" s="50">
        <f t="shared" si="3"/>
        <v>194122923.61999997</v>
      </c>
      <c r="F30" s="50">
        <f t="shared" si="3"/>
        <v>169714252.93000001</v>
      </c>
      <c r="G30" s="50">
        <f t="shared" si="3"/>
        <v>214113530.84</v>
      </c>
      <c r="H30" s="50">
        <f t="shared" si="3"/>
        <v>129995599.73000002</v>
      </c>
      <c r="I30" s="50">
        <f t="shared" si="3"/>
        <v>218008957.31999999</v>
      </c>
      <c r="J30" s="27">
        <f t="shared" si="3"/>
        <v>271354860.84000003</v>
      </c>
      <c r="K30" s="27">
        <f t="shared" si="3"/>
        <v>304367177.03000003</v>
      </c>
      <c r="L30" s="73">
        <f t="shared" si="3"/>
        <v>235408709.70000002</v>
      </c>
      <c r="M30" s="73">
        <f t="shared" si="3"/>
        <v>180972556.23000002</v>
      </c>
      <c r="N30" s="73">
        <f t="shared" si="3"/>
        <v>175979478.78999999</v>
      </c>
      <c r="O30" s="27">
        <f t="shared" si="1"/>
        <v>2160260818.6900001</v>
      </c>
    </row>
    <row r="31" spans="1:16" ht="47.25" x14ac:dyDescent="0.25">
      <c r="A31" s="10" t="s">
        <v>23</v>
      </c>
      <c r="B31" s="21">
        <v>2037681876</v>
      </c>
      <c r="C31" s="24">
        <v>0</v>
      </c>
      <c r="D31" s="22">
        <v>65464371.659999996</v>
      </c>
      <c r="E31" s="22">
        <v>185578979.44999999</v>
      </c>
      <c r="F31" s="21">
        <v>158419443.63999999</v>
      </c>
      <c r="G31" s="21">
        <v>204505038.43000001</v>
      </c>
      <c r="H31" s="21">
        <v>121553791.68000001</v>
      </c>
      <c r="I31" s="21">
        <v>214098829.25999999</v>
      </c>
      <c r="J31" s="21">
        <v>267725441.86000001</v>
      </c>
      <c r="K31" s="21">
        <v>288017955.42000002</v>
      </c>
      <c r="L31" s="74">
        <v>208591459.86000001</v>
      </c>
      <c r="M31" s="80">
        <v>162045158.75999999</v>
      </c>
      <c r="N31" s="85">
        <v>164358739.81999999</v>
      </c>
      <c r="O31" s="27">
        <f t="shared" si="1"/>
        <v>2040359209.8400002</v>
      </c>
    </row>
    <row r="32" spans="1:16" ht="31.5" x14ac:dyDescent="0.25">
      <c r="A32" s="10" t="s">
        <v>24</v>
      </c>
      <c r="B32" s="21">
        <v>3650000</v>
      </c>
      <c r="C32" s="24">
        <v>0</v>
      </c>
      <c r="D32" s="22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72">
        <v>0</v>
      </c>
      <c r="M32" s="80">
        <v>28725.33</v>
      </c>
      <c r="N32" s="24">
        <v>0</v>
      </c>
      <c r="O32" s="27">
        <f t="shared" si="1"/>
        <v>28725.33</v>
      </c>
    </row>
    <row r="33" spans="1:16" ht="47.25" x14ac:dyDescent="0.25">
      <c r="A33" s="10" t="s">
        <v>25</v>
      </c>
      <c r="B33" s="21">
        <v>16500000</v>
      </c>
      <c r="C33" s="24">
        <v>0</v>
      </c>
      <c r="D33" s="22">
        <v>0</v>
      </c>
      <c r="E33" s="24">
        <v>0</v>
      </c>
      <c r="F33" s="24">
        <v>0</v>
      </c>
      <c r="G33" s="24">
        <v>0</v>
      </c>
      <c r="H33" s="21">
        <v>628354.68000000005</v>
      </c>
      <c r="I33" s="24">
        <v>0</v>
      </c>
      <c r="J33" s="24">
        <v>265618</v>
      </c>
      <c r="K33" s="24">
        <v>0</v>
      </c>
      <c r="L33" s="72">
        <v>620680</v>
      </c>
      <c r="M33" s="80">
        <v>203901.75</v>
      </c>
      <c r="N33" s="24">
        <v>0</v>
      </c>
      <c r="O33" s="27">
        <f t="shared" si="1"/>
        <v>1718554.4300000002</v>
      </c>
      <c r="P33" s="71"/>
    </row>
    <row r="34" spans="1:16" ht="31.5" x14ac:dyDescent="0.25">
      <c r="A34" s="10" t="s">
        <v>26</v>
      </c>
      <c r="B34" s="21">
        <v>300000</v>
      </c>
      <c r="C34" s="24">
        <v>0</v>
      </c>
      <c r="D34" s="22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/>
      <c r="N34" s="24">
        <v>0</v>
      </c>
      <c r="O34" s="27">
        <f t="shared" si="1"/>
        <v>0</v>
      </c>
    </row>
    <row r="35" spans="1:16" ht="47.25" x14ac:dyDescent="0.25">
      <c r="A35" s="10" t="s">
        <v>27</v>
      </c>
      <c r="B35" s="21">
        <v>60500000</v>
      </c>
      <c r="C35" s="24">
        <v>0</v>
      </c>
      <c r="D35" s="22">
        <v>0</v>
      </c>
      <c r="E35" s="22">
        <v>1062</v>
      </c>
      <c r="F35" s="21">
        <v>1255494.28</v>
      </c>
      <c r="G35" s="21">
        <v>3582912.46</v>
      </c>
      <c r="H35" s="21">
        <v>532020.06000000006</v>
      </c>
      <c r="I35" s="21">
        <v>859571</v>
      </c>
      <c r="J35" s="24">
        <v>0</v>
      </c>
      <c r="K35" s="24">
        <v>10478.59</v>
      </c>
      <c r="L35" s="24">
        <v>0</v>
      </c>
      <c r="M35" s="80">
        <v>2049397.49</v>
      </c>
      <c r="N35" s="24">
        <v>0</v>
      </c>
      <c r="O35" s="27">
        <f t="shared" si="1"/>
        <v>8290935.8800000008</v>
      </c>
    </row>
    <row r="36" spans="1:16" ht="47.25" x14ac:dyDescent="0.25">
      <c r="A36" s="10" t="s">
        <v>28</v>
      </c>
      <c r="B36" s="21">
        <v>17450000</v>
      </c>
      <c r="C36" s="24">
        <v>0</v>
      </c>
      <c r="D36" s="22">
        <v>0</v>
      </c>
      <c r="E36" s="22">
        <v>27907</v>
      </c>
      <c r="F36" s="24">
        <v>0</v>
      </c>
      <c r="G36" s="24">
        <v>0</v>
      </c>
      <c r="H36" s="21">
        <v>106014.26</v>
      </c>
      <c r="I36" s="21">
        <v>79952.08</v>
      </c>
      <c r="J36" s="21">
        <v>74379.399999999994</v>
      </c>
      <c r="K36" s="21">
        <v>239499.25</v>
      </c>
      <c r="L36" s="24">
        <v>0</v>
      </c>
      <c r="M36" s="80">
        <v>235029.5</v>
      </c>
      <c r="N36" s="24">
        <v>0</v>
      </c>
      <c r="O36" s="27">
        <f t="shared" si="1"/>
        <v>762781.49</v>
      </c>
    </row>
    <row r="37" spans="1:16" ht="63" x14ac:dyDescent="0.25">
      <c r="A37" s="11" t="s">
        <v>29</v>
      </c>
      <c r="B37" s="21">
        <v>87000000</v>
      </c>
      <c r="C37" s="24">
        <v>0</v>
      </c>
      <c r="D37" s="23">
        <v>758400</v>
      </c>
      <c r="E37" s="23">
        <v>6671667.6399999997</v>
      </c>
      <c r="F37" s="21">
        <v>2357325.52</v>
      </c>
      <c r="G37" s="21">
        <v>1240861.17</v>
      </c>
      <c r="H37" s="21">
        <v>5222355.91</v>
      </c>
      <c r="I37" s="24">
        <v>0</v>
      </c>
      <c r="J37" s="24">
        <v>2585327.2200000002</v>
      </c>
      <c r="K37" s="24">
        <v>8142774.0499999998</v>
      </c>
      <c r="L37" s="72">
        <v>15857456.939999999</v>
      </c>
      <c r="M37" s="80">
        <v>2910031.47</v>
      </c>
      <c r="N37" s="85">
        <v>3819080.48</v>
      </c>
      <c r="O37" s="27">
        <f t="shared" si="1"/>
        <v>49565280.399999999</v>
      </c>
    </row>
    <row r="38" spans="1:16" ht="63" x14ac:dyDescent="0.25">
      <c r="A38" s="11" t="s">
        <v>30</v>
      </c>
      <c r="B38" s="23"/>
      <c r="C38" s="24">
        <v>0</v>
      </c>
      <c r="D38" s="23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/>
      <c r="N38" s="24"/>
      <c r="O38" s="27">
        <f t="shared" si="1"/>
        <v>0</v>
      </c>
    </row>
    <row r="39" spans="1:16" ht="31.5" x14ac:dyDescent="0.25">
      <c r="A39" s="11" t="s">
        <v>31</v>
      </c>
      <c r="B39" s="21">
        <v>210100000</v>
      </c>
      <c r="C39" s="24">
        <v>0</v>
      </c>
      <c r="D39" s="23">
        <v>0</v>
      </c>
      <c r="E39" s="23">
        <v>1843307.53</v>
      </c>
      <c r="F39" s="21">
        <v>7681989.4900000002</v>
      </c>
      <c r="G39" s="21">
        <v>4784718.78</v>
      </c>
      <c r="H39" s="21">
        <v>1953063.14</v>
      </c>
      <c r="I39" s="21">
        <v>2970604.98</v>
      </c>
      <c r="J39" s="21">
        <v>704094.36</v>
      </c>
      <c r="K39" s="21">
        <v>7956469.7199999997</v>
      </c>
      <c r="L39" s="74">
        <v>10339112.9</v>
      </c>
      <c r="M39" s="21">
        <v>13500311.93</v>
      </c>
      <c r="N39" s="21">
        <v>7801658.4900000002</v>
      </c>
      <c r="O39" s="27">
        <f t="shared" si="1"/>
        <v>59535331.32</v>
      </c>
    </row>
    <row r="40" spans="1:16" ht="31.5" x14ac:dyDescent="0.25">
      <c r="A40" s="3" t="s">
        <v>32</v>
      </c>
      <c r="B40" s="27">
        <f>SUM(B41:B45)</f>
        <v>2500000</v>
      </c>
      <c r="C40" s="39">
        <v>0</v>
      </c>
      <c r="D40" s="25">
        <f t="shared" ref="D40:E40" si="4">SUM(D41:D47)</f>
        <v>0</v>
      </c>
      <c r="E40" s="25">
        <f t="shared" si="4"/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7">
        <f t="shared" si="1"/>
        <v>0</v>
      </c>
    </row>
    <row r="41" spans="1:16" ht="47.25" x14ac:dyDescent="0.25">
      <c r="A41" s="11" t="s">
        <v>33</v>
      </c>
      <c r="B41" s="21">
        <v>2500000</v>
      </c>
      <c r="C41" s="24">
        <v>0</v>
      </c>
      <c r="D41" s="23">
        <v>0</v>
      </c>
      <c r="E41" s="23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7">
        <f t="shared" si="1"/>
        <v>0</v>
      </c>
    </row>
    <row r="42" spans="1:16" ht="47.25" x14ac:dyDescent="0.25">
      <c r="A42" s="11" t="s">
        <v>34</v>
      </c>
      <c r="B42" s="23">
        <v>0</v>
      </c>
      <c r="C42" s="24">
        <v>0</v>
      </c>
      <c r="D42" s="23">
        <v>0</v>
      </c>
      <c r="E42" s="23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7">
        <f t="shared" si="1"/>
        <v>0</v>
      </c>
    </row>
    <row r="43" spans="1:16" ht="47.25" x14ac:dyDescent="0.25">
      <c r="A43" s="11" t="s">
        <v>35</v>
      </c>
      <c r="B43" s="23">
        <v>0</v>
      </c>
      <c r="C43" s="24">
        <v>0</v>
      </c>
      <c r="D43" s="23">
        <v>0</v>
      </c>
      <c r="E43" s="23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7">
        <f t="shared" si="1"/>
        <v>0</v>
      </c>
    </row>
    <row r="44" spans="1:16" ht="47.25" x14ac:dyDescent="0.25">
      <c r="A44" s="11" t="s">
        <v>36</v>
      </c>
      <c r="B44" s="23">
        <v>0</v>
      </c>
      <c r="C44" s="24">
        <v>0</v>
      </c>
      <c r="D44" s="23">
        <v>0</v>
      </c>
      <c r="E44" s="23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7">
        <f t="shared" si="1"/>
        <v>0</v>
      </c>
    </row>
    <row r="45" spans="1:16" ht="63" x14ac:dyDescent="0.25">
      <c r="A45" s="11" t="s">
        <v>37</v>
      </c>
      <c r="B45" s="23">
        <v>0</v>
      </c>
      <c r="C45" s="24">
        <v>0</v>
      </c>
      <c r="D45" s="23">
        <v>0</v>
      </c>
      <c r="E45" s="23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7">
        <f t="shared" si="1"/>
        <v>0</v>
      </c>
    </row>
    <row r="46" spans="1:16" ht="47.25" x14ac:dyDescent="0.25">
      <c r="A46" s="11" t="s">
        <v>38</v>
      </c>
      <c r="B46" s="23">
        <v>0</v>
      </c>
      <c r="C46" s="24">
        <v>0</v>
      </c>
      <c r="D46" s="23">
        <v>0</v>
      </c>
      <c r="E46" s="23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7">
        <f t="shared" si="1"/>
        <v>0</v>
      </c>
    </row>
    <row r="47" spans="1:16" ht="47.25" x14ac:dyDescent="0.25">
      <c r="A47" s="11" t="s">
        <v>39</v>
      </c>
      <c r="B47" s="23">
        <v>0</v>
      </c>
      <c r="C47" s="24">
        <v>0</v>
      </c>
      <c r="D47" s="23">
        <v>0</v>
      </c>
      <c r="E47" s="23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7">
        <f t="shared" si="1"/>
        <v>0</v>
      </c>
    </row>
    <row r="48" spans="1:16" ht="31.5" x14ac:dyDescent="0.25">
      <c r="A48" s="3" t="s">
        <v>40</v>
      </c>
      <c r="B48" s="26">
        <v>0</v>
      </c>
      <c r="C48" s="24">
        <v>0</v>
      </c>
      <c r="D48" s="25">
        <f t="shared" ref="D48:E48" si="5">SUM(D49:D55)</f>
        <v>0</v>
      </c>
      <c r="E48" s="25">
        <f t="shared" si="5"/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7">
        <f t="shared" si="1"/>
        <v>0</v>
      </c>
    </row>
    <row r="49" spans="1:15" ht="31.5" x14ac:dyDescent="0.25">
      <c r="A49" s="11" t="s">
        <v>41</v>
      </c>
      <c r="B49" s="23">
        <v>0</v>
      </c>
      <c r="C49" s="24">
        <v>0</v>
      </c>
      <c r="D49" s="23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7">
        <f t="shared" si="1"/>
        <v>0</v>
      </c>
    </row>
    <row r="50" spans="1:15" ht="47.25" x14ac:dyDescent="0.25">
      <c r="A50" s="11" t="s">
        <v>42</v>
      </c>
      <c r="B50" s="23">
        <v>0</v>
      </c>
      <c r="C50" s="24">
        <v>0</v>
      </c>
      <c r="D50" s="23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7">
        <f t="shared" si="1"/>
        <v>0</v>
      </c>
    </row>
    <row r="51" spans="1:15" ht="47.25" x14ac:dyDescent="0.25">
      <c r="A51" s="11" t="s">
        <v>43</v>
      </c>
      <c r="B51" s="23">
        <v>0</v>
      </c>
      <c r="C51" s="24">
        <v>0</v>
      </c>
      <c r="D51" s="23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7">
        <f t="shared" si="1"/>
        <v>0</v>
      </c>
    </row>
    <row r="52" spans="1:15" ht="47.25" x14ac:dyDescent="0.25">
      <c r="A52" s="11" t="s">
        <v>44</v>
      </c>
      <c r="B52" s="23">
        <v>0</v>
      </c>
      <c r="C52" s="24">
        <v>0</v>
      </c>
      <c r="D52" s="23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7">
        <f t="shared" si="1"/>
        <v>0</v>
      </c>
    </row>
    <row r="53" spans="1:15" ht="63" x14ac:dyDescent="0.25">
      <c r="A53" s="11" t="s">
        <v>45</v>
      </c>
      <c r="B53" s="23">
        <v>0</v>
      </c>
      <c r="C53" s="24">
        <v>0</v>
      </c>
      <c r="D53" s="23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7">
        <f t="shared" si="1"/>
        <v>0</v>
      </c>
    </row>
    <row r="54" spans="1:15" ht="31.5" x14ac:dyDescent="0.25">
      <c r="A54" s="11" t="s">
        <v>46</v>
      </c>
      <c r="B54" s="23">
        <v>0</v>
      </c>
      <c r="C54" s="24">
        <v>0</v>
      </c>
      <c r="D54" s="23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7">
        <f t="shared" si="1"/>
        <v>0</v>
      </c>
    </row>
    <row r="55" spans="1:15" ht="47.25" x14ac:dyDescent="0.25">
      <c r="A55" s="11" t="s">
        <v>47</v>
      </c>
      <c r="B55" s="23">
        <v>0</v>
      </c>
      <c r="C55" s="24">
        <v>0</v>
      </c>
      <c r="D55" s="23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7">
        <f t="shared" si="1"/>
        <v>0</v>
      </c>
    </row>
    <row r="56" spans="1:15" ht="31.5" x14ac:dyDescent="0.25">
      <c r="A56" s="3" t="s">
        <v>48</v>
      </c>
      <c r="B56" s="40">
        <f>SUM(B57:B65)</f>
        <v>132309544</v>
      </c>
      <c r="C56" s="41">
        <v>0</v>
      </c>
      <c r="D56" s="63">
        <f t="shared" ref="D56:N56" si="6">SUM(D57:D65)</f>
        <v>0</v>
      </c>
      <c r="E56" s="63">
        <f t="shared" si="6"/>
        <v>618214.40000000002</v>
      </c>
      <c r="F56" s="63">
        <f t="shared" si="6"/>
        <v>3045001.09</v>
      </c>
      <c r="G56" s="63">
        <f t="shared" si="6"/>
        <v>434322.6</v>
      </c>
      <c r="H56" s="63">
        <f t="shared" si="6"/>
        <v>637996.02</v>
      </c>
      <c r="I56" s="63">
        <f t="shared" si="6"/>
        <v>25622.52</v>
      </c>
      <c r="J56" s="41">
        <f t="shared" si="6"/>
        <v>3402280.57</v>
      </c>
      <c r="K56" s="41">
        <f t="shared" si="6"/>
        <v>226472.74</v>
      </c>
      <c r="L56" s="41">
        <f t="shared" si="6"/>
        <v>0</v>
      </c>
      <c r="M56" s="41">
        <f t="shared" si="6"/>
        <v>1345224.24</v>
      </c>
      <c r="N56" s="41">
        <f t="shared" si="6"/>
        <v>0</v>
      </c>
      <c r="O56" s="27">
        <f t="shared" si="1"/>
        <v>9735134.1799999997</v>
      </c>
    </row>
    <row r="57" spans="1:15" x14ac:dyDescent="0.25">
      <c r="A57" s="11" t="s">
        <v>49</v>
      </c>
      <c r="B57" s="21">
        <v>18707001</v>
      </c>
      <c r="C57" s="24">
        <v>0</v>
      </c>
      <c r="D57" s="23">
        <v>0</v>
      </c>
      <c r="E57" s="24">
        <v>0</v>
      </c>
      <c r="F57" s="24">
        <v>0</v>
      </c>
      <c r="G57" s="24">
        <v>0</v>
      </c>
      <c r="H57" s="21">
        <v>0</v>
      </c>
      <c r="I57" s="21">
        <v>25622.52</v>
      </c>
      <c r="J57" s="24">
        <v>0</v>
      </c>
      <c r="K57" s="24">
        <v>113192.74</v>
      </c>
      <c r="L57" s="24">
        <v>0</v>
      </c>
      <c r="M57" s="80">
        <v>1345224.24</v>
      </c>
      <c r="N57" s="80">
        <v>0</v>
      </c>
      <c r="O57" s="27">
        <f t="shared" si="1"/>
        <v>1484039.5</v>
      </c>
    </row>
    <row r="58" spans="1:15" ht="47.25" x14ac:dyDescent="0.25">
      <c r="A58" s="11" t="s">
        <v>101</v>
      </c>
      <c r="B58" s="21">
        <v>5000000</v>
      </c>
      <c r="C58" s="24">
        <v>0</v>
      </c>
      <c r="D58" s="23">
        <v>0</v>
      </c>
      <c r="E58" s="24">
        <v>0</v>
      </c>
      <c r="F58" s="24">
        <v>0</v>
      </c>
      <c r="G58" s="24">
        <v>0</v>
      </c>
      <c r="H58" s="21">
        <v>487340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7">
        <f t="shared" si="1"/>
        <v>487340</v>
      </c>
    </row>
    <row r="59" spans="1:15" ht="63" x14ac:dyDescent="0.25">
      <c r="A59" s="11" t="s">
        <v>50</v>
      </c>
      <c r="B59" s="23"/>
      <c r="C59" s="24">
        <v>0</v>
      </c>
      <c r="D59" s="23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7">
        <f t="shared" si="1"/>
        <v>0</v>
      </c>
    </row>
    <row r="60" spans="1:15" ht="47.25" x14ac:dyDescent="0.25">
      <c r="A60" s="11" t="s">
        <v>51</v>
      </c>
      <c r="B60" s="21">
        <v>45000000</v>
      </c>
      <c r="C60" s="24">
        <v>0</v>
      </c>
      <c r="D60" s="23">
        <v>0</v>
      </c>
      <c r="E60" s="24">
        <v>0</v>
      </c>
      <c r="F60" s="21">
        <v>3045001.09</v>
      </c>
      <c r="G60" s="24">
        <v>0</v>
      </c>
      <c r="H60" s="21">
        <v>0</v>
      </c>
      <c r="I60" s="24">
        <v>0</v>
      </c>
      <c r="J60" s="24">
        <v>0</v>
      </c>
      <c r="K60" s="24">
        <v>113280</v>
      </c>
      <c r="L60" s="24">
        <v>0</v>
      </c>
      <c r="M60" s="24">
        <v>0</v>
      </c>
      <c r="N60" s="24">
        <v>0</v>
      </c>
      <c r="O60" s="27">
        <f t="shared" si="1"/>
        <v>3158281.09</v>
      </c>
    </row>
    <row r="61" spans="1:15" ht="31.5" x14ac:dyDescent="0.25">
      <c r="A61" s="11" t="s">
        <v>52</v>
      </c>
      <c r="B61" s="21">
        <v>63025000</v>
      </c>
      <c r="C61" s="24">
        <v>0</v>
      </c>
      <c r="D61" s="23">
        <v>0</v>
      </c>
      <c r="E61" s="23">
        <v>618214.40000000002</v>
      </c>
      <c r="F61" s="24">
        <v>0</v>
      </c>
      <c r="G61" s="54">
        <v>434322.6</v>
      </c>
      <c r="H61" s="21">
        <v>61449.91</v>
      </c>
      <c r="I61" s="24">
        <v>0</v>
      </c>
      <c r="J61" s="24">
        <v>3402280.57</v>
      </c>
      <c r="K61" s="24">
        <v>0</v>
      </c>
      <c r="L61" s="24">
        <v>0</v>
      </c>
      <c r="M61" s="24">
        <v>0</v>
      </c>
      <c r="N61" s="24">
        <v>0</v>
      </c>
      <c r="O61" s="27">
        <f t="shared" si="1"/>
        <v>4516267.4799999995</v>
      </c>
    </row>
    <row r="62" spans="1:15" ht="31.5" x14ac:dyDescent="0.25">
      <c r="A62" s="11" t="s">
        <v>53</v>
      </c>
      <c r="B62" s="21">
        <v>577543</v>
      </c>
      <c r="C62" s="24">
        <v>0</v>
      </c>
      <c r="D62" s="23">
        <v>0</v>
      </c>
      <c r="E62" s="24">
        <v>0</v>
      </c>
      <c r="F62" s="24">
        <v>0</v>
      </c>
      <c r="G62" s="24">
        <v>0</v>
      </c>
      <c r="H62" s="21">
        <v>89206.11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7">
        <f t="shared" si="1"/>
        <v>89206.11</v>
      </c>
    </row>
    <row r="63" spans="1:15" ht="31.5" x14ac:dyDescent="0.25">
      <c r="A63" s="11" t="s">
        <v>54</v>
      </c>
      <c r="B63" s="23"/>
      <c r="C63" s="24">
        <v>0</v>
      </c>
      <c r="D63" s="23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7">
        <f t="shared" si="1"/>
        <v>0</v>
      </c>
    </row>
    <row r="64" spans="1:15" x14ac:dyDescent="0.25">
      <c r="A64" s="11" t="s">
        <v>55</v>
      </c>
      <c r="B64" s="23"/>
      <c r="C64" s="24">
        <v>0</v>
      </c>
      <c r="D64" s="23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7">
        <f t="shared" si="1"/>
        <v>0</v>
      </c>
    </row>
    <row r="65" spans="1:15" ht="63" x14ac:dyDescent="0.25">
      <c r="A65" s="11" t="s">
        <v>56</v>
      </c>
      <c r="B65" s="23"/>
      <c r="C65" s="24">
        <v>0</v>
      </c>
      <c r="D65" s="23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7">
        <f t="shared" si="1"/>
        <v>0</v>
      </c>
    </row>
    <row r="66" spans="1:15" x14ac:dyDescent="0.25">
      <c r="A66" s="3" t="s">
        <v>57</v>
      </c>
      <c r="B66" s="49">
        <f>+B67+B68+B69+B70</f>
        <v>40000000</v>
      </c>
      <c r="C66" s="50">
        <v>0</v>
      </c>
      <c r="D66" s="41">
        <f>SUM(D67:D70)</f>
        <v>0</v>
      </c>
      <c r="E66" s="41">
        <f t="shared" ref="E66:J66" si="7">SUM(E67:E70)</f>
        <v>0</v>
      </c>
      <c r="F66" s="41">
        <f t="shared" si="7"/>
        <v>6887468.9400000004</v>
      </c>
      <c r="G66" s="41">
        <f t="shared" si="7"/>
        <v>0</v>
      </c>
      <c r="H66" s="41">
        <f t="shared" si="7"/>
        <v>0</v>
      </c>
      <c r="I66" s="41">
        <f t="shared" si="7"/>
        <v>0</v>
      </c>
      <c r="J66" s="41">
        <f t="shared" si="7"/>
        <v>0</v>
      </c>
      <c r="K66" s="41">
        <f t="shared" ref="K66" si="8">SUM(K67:K70)</f>
        <v>0</v>
      </c>
      <c r="L66" s="41">
        <f t="shared" ref="L66:N66" si="9">SUM(L67:L70)</f>
        <v>6296856.2199999997</v>
      </c>
      <c r="M66" s="41">
        <f t="shared" si="9"/>
        <v>3269120.47</v>
      </c>
      <c r="N66" s="41">
        <f t="shared" si="9"/>
        <v>667673.66</v>
      </c>
      <c r="O66" s="27">
        <f t="shared" si="1"/>
        <v>17121119.289999999</v>
      </c>
    </row>
    <row r="67" spans="1:15" ht="31.5" x14ac:dyDescent="0.25">
      <c r="A67" s="3" t="s">
        <v>58</v>
      </c>
      <c r="B67" s="23">
        <v>40000000</v>
      </c>
      <c r="C67" s="24">
        <v>0</v>
      </c>
      <c r="D67" s="23">
        <v>0</v>
      </c>
      <c r="E67" s="24">
        <v>0</v>
      </c>
      <c r="F67" s="48">
        <v>6887468.9400000004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6296856.2199999997</v>
      </c>
      <c r="M67" s="24">
        <v>3269120.47</v>
      </c>
      <c r="N67" s="24">
        <v>667673.66</v>
      </c>
      <c r="O67" s="27">
        <f t="shared" si="1"/>
        <v>17121119.289999999</v>
      </c>
    </row>
    <row r="68" spans="1:15" x14ac:dyDescent="0.25">
      <c r="A68" s="11" t="s">
        <v>59</v>
      </c>
      <c r="B68" s="23">
        <v>0</v>
      </c>
      <c r="C68" s="24">
        <v>0</v>
      </c>
      <c r="D68" s="23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7">
        <f t="shared" si="1"/>
        <v>0</v>
      </c>
    </row>
    <row r="69" spans="1:15" ht="31.5" x14ac:dyDescent="0.25">
      <c r="A69" s="11" t="s">
        <v>60</v>
      </c>
      <c r="B69" s="23">
        <v>0</v>
      </c>
      <c r="C69" s="24">
        <v>0</v>
      </c>
      <c r="D69" s="23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7">
        <f t="shared" si="1"/>
        <v>0</v>
      </c>
    </row>
    <row r="70" spans="1:15" ht="78.75" x14ac:dyDescent="0.25">
      <c r="A70" s="11" t="s">
        <v>61</v>
      </c>
      <c r="B70" s="23">
        <v>0</v>
      </c>
      <c r="C70" s="24">
        <v>0</v>
      </c>
      <c r="D70" s="23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7">
        <f t="shared" si="1"/>
        <v>0</v>
      </c>
    </row>
    <row r="71" spans="1:15" ht="47.25" x14ac:dyDescent="0.25">
      <c r="A71" s="3" t="s">
        <v>62</v>
      </c>
      <c r="B71" s="26">
        <v>0</v>
      </c>
      <c r="C71" s="24">
        <v>0</v>
      </c>
      <c r="D71" s="27">
        <f>SUM(D72:D73)</f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f t="shared" si="1"/>
        <v>0</v>
      </c>
    </row>
    <row r="72" spans="1:15" ht="31.5" x14ac:dyDescent="0.25">
      <c r="A72" s="11" t="s">
        <v>63</v>
      </c>
      <c r="B72" s="23">
        <v>0</v>
      </c>
      <c r="C72" s="24">
        <v>0</v>
      </c>
      <c r="D72" s="23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7">
        <f t="shared" si="1"/>
        <v>0</v>
      </c>
    </row>
    <row r="73" spans="1:15" ht="63" x14ac:dyDescent="0.25">
      <c r="A73" s="11" t="s">
        <v>64</v>
      </c>
      <c r="B73" s="23">
        <v>0</v>
      </c>
      <c r="C73" s="24">
        <v>0</v>
      </c>
      <c r="D73" s="23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7">
        <f t="shared" si="1"/>
        <v>0</v>
      </c>
    </row>
    <row r="74" spans="1:15" x14ac:dyDescent="0.25">
      <c r="A74" s="3" t="s">
        <v>65</v>
      </c>
      <c r="B74" s="26">
        <v>0</v>
      </c>
      <c r="C74" s="24">
        <v>0</v>
      </c>
      <c r="D74" s="27">
        <f>SUM(D75:D77)</f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27">
        <f t="shared" si="1"/>
        <v>0</v>
      </c>
    </row>
    <row r="75" spans="1:15" ht="31.5" x14ac:dyDescent="0.25">
      <c r="A75" s="11" t="s">
        <v>66</v>
      </c>
      <c r="B75" s="23">
        <v>0</v>
      </c>
      <c r="C75" s="24">
        <v>0</v>
      </c>
      <c r="D75" s="23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7">
        <f t="shared" si="1"/>
        <v>0</v>
      </c>
    </row>
    <row r="76" spans="1:15" ht="31.5" x14ac:dyDescent="0.25">
      <c r="A76" s="11" t="s">
        <v>67</v>
      </c>
      <c r="B76" s="23">
        <v>0</v>
      </c>
      <c r="C76" s="24">
        <v>0</v>
      </c>
      <c r="D76" s="23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7">
        <f t="shared" si="1"/>
        <v>0</v>
      </c>
    </row>
    <row r="77" spans="1:15" ht="63" x14ac:dyDescent="0.25">
      <c r="A77" s="11" t="s">
        <v>68</v>
      </c>
      <c r="B77" s="23">
        <v>0</v>
      </c>
      <c r="C77" s="24">
        <v>0</v>
      </c>
      <c r="D77" s="23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7">
        <f t="shared" si="1"/>
        <v>0</v>
      </c>
    </row>
    <row r="78" spans="1:15" x14ac:dyDescent="0.25">
      <c r="A78" s="16" t="s">
        <v>69</v>
      </c>
      <c r="B78" s="34">
        <f t="shared" ref="B78" si="10">SUM(B14,B20,B30,B40,B48,B56,B66,B71)</f>
        <v>3769466554</v>
      </c>
      <c r="C78" s="34">
        <v>0</v>
      </c>
      <c r="D78" s="51">
        <f t="shared" ref="D78:K78" si="11">SUM(D14,D20,D30,D40,D48,D56,D66,D71)</f>
        <v>122237822.81</v>
      </c>
      <c r="E78" s="51">
        <f t="shared" si="11"/>
        <v>257261677.66</v>
      </c>
      <c r="F78" s="51">
        <f t="shared" si="11"/>
        <v>246025717.49000001</v>
      </c>
      <c r="G78" s="51">
        <f t="shared" si="11"/>
        <v>308535635.82000005</v>
      </c>
      <c r="H78" s="51">
        <f t="shared" si="11"/>
        <v>204481777.16000003</v>
      </c>
      <c r="I78" s="59">
        <f t="shared" si="11"/>
        <v>282141650.04999995</v>
      </c>
      <c r="J78" s="59">
        <f t="shared" si="11"/>
        <v>340584403.40000004</v>
      </c>
      <c r="K78" s="59">
        <f t="shared" si="11"/>
        <v>376006954.89000005</v>
      </c>
      <c r="L78" s="59">
        <f>SUM(L14,L20,L30,L40,L48,L56,L66,L71)</f>
        <v>307840586.91000003</v>
      </c>
      <c r="M78" s="59">
        <f>SUM(M14,M20,M30,M40,M48,M56,M66,M71)</f>
        <v>291442978.45000005</v>
      </c>
      <c r="N78" s="59">
        <f>SUM(N14,N20,N30,N40,N48,N56,N66,N71)</f>
        <v>293672498.27000004</v>
      </c>
      <c r="O78" s="59">
        <f t="shared" ref="O78" si="12">+D78+E78+F78+G78+H78+I78+J78+K78+L78+M78</f>
        <v>2736559204.6400003</v>
      </c>
    </row>
    <row r="79" spans="1:15" ht="31.5" x14ac:dyDescent="0.25">
      <c r="A79" s="16" t="s">
        <v>70</v>
      </c>
      <c r="B79" s="35"/>
      <c r="C79" s="35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>
        <f t="shared" ref="O79:O88" si="13">+D79+E79+F79+G79+H79+I79+J79+K79+L79+M79</f>
        <v>0</v>
      </c>
    </row>
    <row r="80" spans="1:15" ht="31.5" x14ac:dyDescent="0.25">
      <c r="A80" s="3" t="s">
        <v>71</v>
      </c>
      <c r="B80" s="23">
        <v>0</v>
      </c>
      <c r="C80" s="24">
        <v>0</v>
      </c>
      <c r="D80" s="23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7">
        <f t="shared" si="13"/>
        <v>0</v>
      </c>
    </row>
    <row r="81" spans="1:15" ht="47.25" x14ac:dyDescent="0.25">
      <c r="A81" s="11" t="s">
        <v>72</v>
      </c>
      <c r="B81" s="23">
        <v>0</v>
      </c>
      <c r="C81" s="24">
        <v>0</v>
      </c>
      <c r="D81" s="23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7">
        <f t="shared" si="13"/>
        <v>0</v>
      </c>
    </row>
    <row r="82" spans="1:15" ht="47.25" x14ac:dyDescent="0.25">
      <c r="A82" s="11" t="s">
        <v>73</v>
      </c>
      <c r="B82" s="23">
        <v>0</v>
      </c>
      <c r="C82" s="24">
        <v>0</v>
      </c>
      <c r="D82" s="23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7">
        <f t="shared" si="13"/>
        <v>0</v>
      </c>
    </row>
    <row r="83" spans="1:15" ht="31.5" x14ac:dyDescent="0.25">
      <c r="A83" s="3" t="s">
        <v>74</v>
      </c>
      <c r="B83" s="23">
        <v>0</v>
      </c>
      <c r="C83" s="24">
        <v>0</v>
      </c>
      <c r="D83" s="23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7">
        <f t="shared" si="13"/>
        <v>0</v>
      </c>
    </row>
    <row r="84" spans="1:15" ht="31.5" x14ac:dyDescent="0.25">
      <c r="A84" s="11" t="s">
        <v>75</v>
      </c>
      <c r="B84" s="23">
        <v>0</v>
      </c>
      <c r="C84" s="24">
        <v>0</v>
      </c>
      <c r="D84" s="23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7">
        <f t="shared" si="13"/>
        <v>0</v>
      </c>
    </row>
    <row r="85" spans="1:15" ht="31.5" x14ac:dyDescent="0.25">
      <c r="A85" s="11" t="s">
        <v>76</v>
      </c>
      <c r="B85" s="23">
        <v>0</v>
      </c>
      <c r="C85" s="24">
        <v>0</v>
      </c>
      <c r="D85" s="23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7">
        <f t="shared" si="13"/>
        <v>0</v>
      </c>
    </row>
    <row r="86" spans="1:15" ht="31.5" x14ac:dyDescent="0.25">
      <c r="A86" s="3" t="s">
        <v>77</v>
      </c>
      <c r="B86" s="23">
        <v>0</v>
      </c>
      <c r="C86" s="24">
        <v>0</v>
      </c>
      <c r="D86" s="23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7">
        <f t="shared" si="13"/>
        <v>0</v>
      </c>
    </row>
    <row r="87" spans="1:15" ht="47.25" x14ac:dyDescent="0.25">
      <c r="A87" s="11" t="s">
        <v>78</v>
      </c>
      <c r="B87" s="23">
        <v>0</v>
      </c>
      <c r="C87" s="24">
        <v>0</v>
      </c>
      <c r="D87" s="23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7">
        <f t="shared" si="13"/>
        <v>0</v>
      </c>
    </row>
    <row r="88" spans="1:15" ht="31.5" x14ac:dyDescent="0.25">
      <c r="A88" s="16" t="s">
        <v>79</v>
      </c>
      <c r="B88" s="37"/>
      <c r="C88" s="37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>
        <f t="shared" si="13"/>
        <v>0</v>
      </c>
    </row>
    <row r="89" spans="1:15" ht="31.5" x14ac:dyDescent="0.25">
      <c r="A89" s="17" t="s">
        <v>80</v>
      </c>
      <c r="B89" s="38">
        <f>+B78</f>
        <v>3769466554</v>
      </c>
      <c r="C89" s="38">
        <f>+C78</f>
        <v>0</v>
      </c>
      <c r="D89" s="64">
        <f>D78</f>
        <v>122237822.81</v>
      </c>
      <c r="E89" s="64">
        <f>E78</f>
        <v>257261677.66</v>
      </c>
      <c r="F89" s="64">
        <f>F78</f>
        <v>246025717.49000001</v>
      </c>
      <c r="G89" s="64">
        <f t="shared" ref="G89:L89" si="14">+G78</f>
        <v>308535635.82000005</v>
      </c>
      <c r="H89" s="64">
        <f t="shared" si="14"/>
        <v>204481777.16000003</v>
      </c>
      <c r="I89" s="64">
        <f t="shared" si="14"/>
        <v>282141650.04999995</v>
      </c>
      <c r="J89" s="38">
        <f t="shared" si="14"/>
        <v>340584403.40000004</v>
      </c>
      <c r="K89" s="38">
        <f t="shared" si="14"/>
        <v>376006954.89000005</v>
      </c>
      <c r="L89" s="38">
        <f t="shared" si="14"/>
        <v>307840586.91000003</v>
      </c>
      <c r="M89" s="38">
        <f t="shared" ref="M89" si="15">+M78</f>
        <v>291442978.45000005</v>
      </c>
      <c r="N89" s="86">
        <f>+N78</f>
        <v>293672498.27000004</v>
      </c>
      <c r="O89" s="38">
        <f t="shared" ref="O89" si="16">O78</f>
        <v>2736559204.6400003</v>
      </c>
    </row>
    <row r="90" spans="1:15" x14ac:dyDescent="0.25">
      <c r="A90" s="20" t="s">
        <v>90</v>
      </c>
      <c r="B90" s="7"/>
      <c r="C90" s="7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5" x14ac:dyDescent="0.25">
      <c r="A91" s="6" t="s">
        <v>91</v>
      </c>
      <c r="B91" s="7"/>
      <c r="C91" s="7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5" x14ac:dyDescent="0.25">
      <c r="A92" s="6" t="s">
        <v>92</v>
      </c>
      <c r="B92" s="7"/>
      <c r="C92" s="7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7"/>
    </row>
    <row r="93" spans="1:15" x14ac:dyDescent="0.25">
      <c r="A93" s="6" t="s">
        <v>93</v>
      </c>
      <c r="B93" s="7"/>
      <c r="C93" s="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5" x14ac:dyDescent="0.25">
      <c r="A94" s="19" t="s">
        <v>94</v>
      </c>
      <c r="B94" s="7"/>
      <c r="C94" s="7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8"/>
    </row>
    <row r="95" spans="1:15" x14ac:dyDescent="0.25">
      <c r="A95" s="6" t="s">
        <v>96</v>
      </c>
      <c r="B95" s="7"/>
      <c r="C95" s="7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5" x14ac:dyDescent="0.25">
      <c r="A96" s="6" t="s">
        <v>95</v>
      </c>
      <c r="B96" s="7"/>
      <c r="C96" s="7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5" x14ac:dyDescent="0.25">
      <c r="A97" s="4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5" x14ac:dyDescent="0.25">
      <c r="A98" s="4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5" x14ac:dyDescent="0.25">
      <c r="A99" s="4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5" x14ac:dyDescent="0.25">
      <c r="A100" s="4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5" x14ac:dyDescent="0.25">
      <c r="A101" s="4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5" x14ac:dyDescent="0.25">
      <c r="A102" s="4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5" x14ac:dyDescent="0.25">
      <c r="A103" s="92" t="s">
        <v>82</v>
      </c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</row>
    <row r="104" spans="1:15" x14ac:dyDescent="0.25">
      <c r="B104" s="1"/>
      <c r="C104" s="32"/>
    </row>
    <row r="105" spans="1:15" x14ac:dyDescent="0.25">
      <c r="B105" s="1"/>
      <c r="C105" s="32"/>
    </row>
    <row r="106" spans="1:15" ht="18.75" customHeight="1" x14ac:dyDescent="0.25">
      <c r="B106" s="92" t="s">
        <v>85</v>
      </c>
      <c r="C106" s="92"/>
      <c r="L106" s="92" t="s">
        <v>84</v>
      </c>
      <c r="M106" s="92"/>
      <c r="N106" s="83"/>
    </row>
    <row r="107" spans="1:15" ht="24" customHeight="1" x14ac:dyDescent="0.25">
      <c r="B107" s="94" t="s">
        <v>100</v>
      </c>
      <c r="C107" s="94"/>
      <c r="L107" s="94" t="s">
        <v>86</v>
      </c>
      <c r="M107" s="94"/>
      <c r="N107" s="84"/>
    </row>
    <row r="108" spans="1:15" ht="24" customHeight="1" x14ac:dyDescent="0.25">
      <c r="B108" s="1"/>
      <c r="C108" s="1"/>
    </row>
    <row r="109" spans="1:15" ht="24" customHeight="1" x14ac:dyDescent="0.25">
      <c r="B109" s="1"/>
      <c r="C109" s="1"/>
    </row>
    <row r="112" spans="1:15" x14ac:dyDescent="0.25">
      <c r="A112" s="88" t="s">
        <v>2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</row>
    <row r="113" spans="1:15" x14ac:dyDescent="0.25">
      <c r="A113" s="91" t="s">
        <v>3</v>
      </c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</row>
    <row r="117" spans="1:15" x14ac:dyDescent="0.25">
      <c r="B117" s="9"/>
      <c r="C117" s="9"/>
    </row>
  </sheetData>
  <mergeCells count="15">
    <mergeCell ref="A113:O113"/>
    <mergeCell ref="A9:O9"/>
    <mergeCell ref="A112:O112"/>
    <mergeCell ref="A103:O103"/>
    <mergeCell ref="D11:O11"/>
    <mergeCell ref="B106:C106"/>
    <mergeCell ref="L107:M107"/>
    <mergeCell ref="L106:M106"/>
    <mergeCell ref="B107:C107"/>
    <mergeCell ref="A8:O8"/>
    <mergeCell ref="A1:D3"/>
    <mergeCell ref="A4:O4"/>
    <mergeCell ref="A5:O5"/>
    <mergeCell ref="A6:O6"/>
    <mergeCell ref="A7:O7"/>
  </mergeCells>
  <hyperlinks>
    <hyperlink ref="A113" r:id="rId1"/>
  </hyperlinks>
  <printOptions verticalCentered="1"/>
  <pageMargins left="0.12" right="0.23622047244094491" top="0.45" bottom="0.48" header="0.31496062992125984" footer="0.31496062992125984"/>
  <pageSetup paperSize="5" scale="60" orientation="landscape" horizontalDpi="0" verticalDpi="0" r:id="rId2"/>
  <headerFooter>
    <oddFooter>&amp;C&amp;P</oddFooter>
  </headerFooter>
  <rowBreaks count="4" manualBreakCount="4">
    <brk id="30" max="14" man="1"/>
    <brk id="46" max="14" man="1"/>
    <brk id="64" max="14" man="1"/>
    <brk id="84" max="14" man="1"/>
  </rowBreaks>
  <colBreaks count="1" manualBreakCount="1">
    <brk id="15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FINANC.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2024-12-04T19:03:55Z</cp:lastPrinted>
  <dcterms:created xsi:type="dcterms:W3CDTF">2018-08-01T15:16:23Z</dcterms:created>
  <dcterms:modified xsi:type="dcterms:W3CDTF">2024-12-16T15:32:27Z</dcterms:modified>
</cp:coreProperties>
</file>