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0032F24E-8AA2-4227-BE5F-267E617A626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ontratado temporal" sheetId="5" r:id="rId1"/>
  </sheets>
  <definedNames>
    <definedName name="_xlnm._FilterDatabase" localSheetId="0" hidden="1">'contratado temporal'!$A$12:$V$82</definedName>
    <definedName name="_xlnm.Print_Area" localSheetId="0">'contratado temporal'!$A$1:$U$98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3" i="5" l="1"/>
  <c r="U50" i="5"/>
  <c r="U53" i="5"/>
  <c r="U44" i="5"/>
  <c r="U75" i="5"/>
  <c r="Q57" i="5" l="1"/>
  <c r="Q52" i="5"/>
  <c r="Q38" i="5"/>
  <c r="Q22" i="5"/>
  <c r="U14" i="5"/>
  <c r="U15" i="5"/>
  <c r="U17" i="5"/>
  <c r="U18" i="5"/>
  <c r="U19" i="5"/>
  <c r="U20" i="5"/>
  <c r="U24" i="5"/>
  <c r="U27" i="5"/>
  <c r="U28" i="5"/>
  <c r="U29" i="5"/>
  <c r="U31" i="5"/>
  <c r="U32" i="5"/>
  <c r="U34" i="5"/>
  <c r="U35" i="5"/>
  <c r="U36" i="5"/>
  <c r="U37" i="5"/>
  <c r="U39" i="5"/>
  <c r="U43" i="5"/>
  <c r="U49" i="5"/>
  <c r="U52" i="5"/>
  <c r="U57" i="5"/>
  <c r="U58" i="5"/>
  <c r="U60" i="5"/>
  <c r="U61" i="5"/>
  <c r="U62" i="5"/>
  <c r="U72" i="5"/>
  <c r="U66" i="5"/>
  <c r="U64" i="5"/>
  <c r="U68" i="5"/>
  <c r="U69" i="5"/>
  <c r="U70" i="5"/>
  <c r="U71" i="5"/>
  <c r="U73" i="5"/>
  <c r="U74" i="5"/>
  <c r="U78" i="5"/>
  <c r="U76" i="5"/>
  <c r="U81" i="5"/>
  <c r="U13" i="5"/>
  <c r="Q43" i="5" l="1"/>
  <c r="Q58" i="5"/>
  <c r="Q50" i="5"/>
  <c r="Q18" i="5"/>
  <c r="Q26" i="5"/>
  <c r="Q34" i="5"/>
  <c r="Q42" i="5"/>
  <c r="Q47" i="5"/>
  <c r="Q61" i="5"/>
  <c r="Q66" i="5"/>
  <c r="Q71" i="5"/>
  <c r="Q77" i="5"/>
  <c r="Q64" i="5"/>
  <c r="O19" i="5"/>
  <c r="Q46" i="5"/>
  <c r="O77" i="5"/>
  <c r="Q76" i="5"/>
  <c r="O17" i="5"/>
  <c r="Q19" i="5"/>
  <c r="Q44" i="5"/>
  <c r="Q63" i="5"/>
  <c r="Q24" i="5"/>
  <c r="Q59" i="5"/>
  <c r="Q15" i="5"/>
  <c r="Q39" i="5"/>
  <c r="Q62" i="5"/>
  <c r="O71" i="5"/>
  <c r="Q75" i="5"/>
  <c r="Q36" i="5"/>
  <c r="Q60" i="5"/>
  <c r="Q27" i="5"/>
  <c r="Q48" i="5"/>
  <c r="Q78" i="5"/>
  <c r="Q70" i="5"/>
  <c r="Q37" i="5"/>
  <c r="O52" i="5"/>
  <c r="Q21" i="5"/>
  <c r="Q25" i="5"/>
  <c r="Q69" i="5"/>
  <c r="Q32" i="5"/>
  <c r="Q68" i="5"/>
  <c r="O22" i="5"/>
  <c r="Q72" i="5"/>
  <c r="Q74" i="5"/>
  <c r="Q17" i="5"/>
  <c r="Q33" i="5"/>
  <c r="O54" i="5"/>
  <c r="Q53" i="5"/>
  <c r="O69" i="5"/>
  <c r="O18" i="5"/>
  <c r="P35" i="5"/>
  <c r="R35" i="5" s="1"/>
  <c r="O79" i="5"/>
  <c r="O21" i="5"/>
  <c r="O28" i="5"/>
  <c r="O53" i="5"/>
  <c r="Q14" i="5"/>
  <c r="Q30" i="5"/>
  <c r="Q80" i="5"/>
  <c r="Q28" i="5"/>
  <c r="Q65" i="5"/>
  <c r="Q40" i="5"/>
  <c r="O46" i="5"/>
  <c r="O36" i="5"/>
  <c r="Q73" i="5"/>
  <c r="O56" i="5"/>
  <c r="P69" i="5"/>
  <c r="O30" i="5"/>
  <c r="Q35" i="5"/>
  <c r="O38" i="5"/>
  <c r="Q23" i="5"/>
  <c r="Q67" i="5"/>
  <c r="O41" i="5"/>
  <c r="Q49" i="5"/>
  <c r="O66" i="5"/>
  <c r="O37" i="5"/>
  <c r="Q31" i="5"/>
  <c r="Q81" i="5"/>
  <c r="P64" i="5"/>
  <c r="R64" i="5" s="1"/>
  <c r="Q45" i="5"/>
  <c r="P36" i="5"/>
  <c r="R36" i="5" s="1"/>
  <c r="P21" i="5"/>
  <c r="Q79" i="5"/>
  <c r="Q41" i="5"/>
  <c r="Q29" i="5"/>
  <c r="O14" i="5"/>
  <c r="O47" i="5"/>
  <c r="O25" i="5"/>
  <c r="Q54" i="5"/>
  <c r="O20" i="5"/>
  <c r="O55" i="5"/>
  <c r="O73" i="5"/>
  <c r="Q51" i="5"/>
  <c r="O80" i="5"/>
  <c r="P14" i="5"/>
  <c r="P18" i="5"/>
  <c r="R18" i="5" s="1"/>
  <c r="P34" i="5"/>
  <c r="R34" i="5" s="1"/>
  <c r="P47" i="5"/>
  <c r="P52" i="5"/>
  <c r="R52" i="5" s="1"/>
  <c r="P57" i="5"/>
  <c r="R57" i="5" s="1"/>
  <c r="P71" i="5"/>
  <c r="P77" i="5"/>
  <c r="Q20" i="5"/>
  <c r="Q55" i="5"/>
  <c r="O35" i="5"/>
  <c r="O31" i="5"/>
  <c r="Q16" i="5"/>
  <c r="O65" i="5"/>
  <c r="Q56" i="5"/>
  <c r="P44" i="5"/>
  <c r="P16" i="5"/>
  <c r="R16" i="5" s="1"/>
  <c r="P26" i="5"/>
  <c r="R26" i="5" s="1"/>
  <c r="R21" i="5"/>
  <c r="P28" i="5"/>
  <c r="O16" i="5"/>
  <c r="P74" i="5"/>
  <c r="R74" i="5" s="1"/>
  <c r="O60" i="5"/>
  <c r="P59" i="5"/>
  <c r="P62" i="5"/>
  <c r="R62" i="5" s="1"/>
  <c r="P22" i="5"/>
  <c r="R22" i="5" s="1"/>
  <c r="O29" i="5"/>
  <c r="O33" i="5"/>
  <c r="P31" i="5"/>
  <c r="R31" i="5" s="1"/>
  <c r="P42" i="5"/>
  <c r="R42" i="5" s="1"/>
  <c r="P61" i="5"/>
  <c r="R61" i="5" s="1"/>
  <c r="O72" i="5"/>
  <c r="P81" i="5"/>
  <c r="R81" i="5" s="1"/>
  <c r="O40" i="5"/>
  <c r="P67" i="5"/>
  <c r="R67" i="5" s="1"/>
  <c r="P30" i="5"/>
  <c r="O45" i="5"/>
  <c r="R69" i="5"/>
  <c r="P43" i="5"/>
  <c r="R43" i="5" s="1"/>
  <c r="O76" i="5"/>
  <c r="O74" i="5"/>
  <c r="P56" i="5"/>
  <c r="R56" i="5" s="1"/>
  <c r="O44" i="5"/>
  <c r="O63" i="5"/>
  <c r="P75" i="5"/>
  <c r="R75" i="5" s="1"/>
  <c r="P19" i="5"/>
  <c r="R19" i="5" s="1"/>
  <c r="P40" i="5"/>
  <c r="R40" i="5" s="1"/>
  <c r="P65" i="5"/>
  <c r="R65" i="5" s="1"/>
  <c r="R44" i="5"/>
  <c r="O62" i="5"/>
  <c r="P68" i="5"/>
  <c r="R68" i="5" s="1"/>
  <c r="O43" i="5"/>
  <c r="O78" i="5"/>
  <c r="P39" i="5"/>
  <c r="R39" i="5" s="1"/>
  <c r="P78" i="5"/>
  <c r="R78" i="5" s="1"/>
  <c r="O68" i="5"/>
  <c r="P41" i="5"/>
  <c r="R41" i="5" s="1"/>
  <c r="P79" i="5"/>
  <c r="R79" i="5" s="1"/>
  <c r="O26" i="5"/>
  <c r="O57" i="5"/>
  <c r="P49" i="5"/>
  <c r="R49" i="5" s="1"/>
  <c r="P37" i="5"/>
  <c r="R37" i="5" s="1"/>
  <c r="P55" i="5"/>
  <c r="R55" i="5" s="1"/>
  <c r="P33" i="5"/>
  <c r="R33" i="5" s="1"/>
  <c r="O48" i="5"/>
  <c r="O51" i="5"/>
  <c r="P24" i="5"/>
  <c r="R24" i="5" s="1"/>
  <c r="P46" i="5"/>
  <c r="R46" i="5" s="1"/>
  <c r="P72" i="5"/>
  <c r="R72" i="5" s="1"/>
  <c r="G82" i="5"/>
  <c r="P27" i="5"/>
  <c r="R27" i="5" s="1"/>
  <c r="P17" i="5"/>
  <c r="R17" i="5" s="1"/>
  <c r="P45" i="5"/>
  <c r="R45" i="5" s="1"/>
  <c r="P70" i="5"/>
  <c r="R70" i="5" s="1"/>
  <c r="O24" i="5"/>
  <c r="R28" i="5"/>
  <c r="O59" i="5"/>
  <c r="O39" i="5"/>
  <c r="P15" i="5"/>
  <c r="R15" i="5" s="1"/>
  <c r="P48" i="5"/>
  <c r="R48" i="5" s="1"/>
  <c r="P53" i="5"/>
  <c r="R53" i="5" s="1"/>
  <c r="O34" i="5"/>
  <c r="O81" i="5"/>
  <c r="O64" i="5"/>
  <c r="P50" i="5"/>
  <c r="R50" i="5" s="1"/>
  <c r="O15" i="5"/>
  <c r="O67" i="5"/>
  <c r="R59" i="5"/>
  <c r="P38" i="5"/>
  <c r="R38" i="5" s="1"/>
  <c r="P66" i="5"/>
  <c r="P80" i="5"/>
  <c r="R80" i="5" s="1"/>
  <c r="O49" i="5"/>
  <c r="O75" i="5"/>
  <c r="P29" i="5"/>
  <c r="R29" i="5" s="1"/>
  <c r="P54" i="5"/>
  <c r="R54" i="5" s="1"/>
  <c r="P76" i="5"/>
  <c r="R76" i="5" s="1"/>
  <c r="P32" i="5"/>
  <c r="R32" i="5" s="1"/>
  <c r="P63" i="5"/>
  <c r="R63" i="5" s="1"/>
  <c r="O27" i="5"/>
  <c r="O58" i="5"/>
  <c r="P23" i="5"/>
  <c r="R23" i="5" s="1"/>
  <c r="P58" i="5"/>
  <c r="R58" i="5" s="1"/>
  <c r="O32" i="5"/>
  <c r="O61" i="5"/>
  <c r="P25" i="5"/>
  <c r="R25" i="5" s="1"/>
  <c r="P60" i="5"/>
  <c r="R60" i="5" s="1"/>
  <c r="R14" i="5"/>
  <c r="R30" i="5"/>
  <c r="R47" i="5"/>
  <c r="R66" i="5"/>
  <c r="R71" i="5"/>
  <c r="R77" i="5"/>
  <c r="O42" i="5"/>
  <c r="O50" i="5"/>
  <c r="O70" i="5"/>
  <c r="P20" i="5"/>
  <c r="R20" i="5" s="1"/>
  <c r="P51" i="5"/>
  <c r="R51" i="5" s="1"/>
  <c r="O23" i="5"/>
  <c r="P73" i="5"/>
  <c r="R73" i="5" s="1"/>
  <c r="N82" i="5" l="1"/>
  <c r="I82" i="5"/>
  <c r="J82" i="5"/>
  <c r="L82" i="5"/>
  <c r="M82" i="5"/>
  <c r="K82" i="5" l="1"/>
  <c r="H82" i="5"/>
  <c r="Q13" i="5" l="1"/>
  <c r="P13" i="5"/>
  <c r="O13" i="5"/>
  <c r="Q82" i="5" l="1"/>
  <c r="O82" i="5"/>
  <c r="P82" i="5"/>
  <c r="R13" i="5"/>
  <c r="R82" i="5" l="1"/>
  <c r="U21" i="5" l="1"/>
  <c r="U80" i="5"/>
  <c r="U40" i="5"/>
  <c r="U77" i="5"/>
  <c r="U25" i="5"/>
  <c r="U51" i="5"/>
  <c r="U79" i="5"/>
  <c r="U65" i="5"/>
  <c r="U26" i="5"/>
  <c r="U55" i="5"/>
  <c r="U67" i="5"/>
  <c r="U42" i="5"/>
  <c r="U38" i="5"/>
  <c r="U59" i="5"/>
  <c r="U47" i="5"/>
  <c r="U56" i="5"/>
  <c r="U22" i="5"/>
  <c r="U23" i="5"/>
  <c r="U48" i="5"/>
  <c r="U33" i="5"/>
  <c r="U16" i="5"/>
  <c r="U41" i="5"/>
  <c r="U46" i="5"/>
  <c r="U54" i="5"/>
  <c r="U30" i="5"/>
  <c r="U45" i="5"/>
</calcChain>
</file>

<file path=xl/sharedStrings.xml><?xml version="1.0" encoding="utf-8"?>
<sst xmlns="http://schemas.openxmlformats.org/spreadsheetml/2006/main" count="453" uniqueCount="189">
  <si>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</si>
  <si>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</si>
  <si>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</si>
  <si>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</si>
  <si>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</si>
  <si>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</si>
  <si>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</si>
  <si>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</si>
  <si>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</si>
  <si>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</si>
  <si>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</si>
  <si>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</si>
  <si>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</si>
  <si>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</si>
  <si>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</si>
  <si>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</si>
  <si>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</si>
  <si>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</si>
  <si>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</si>
  <si>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</si>
  <si>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</si>
  <si>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</si>
  <si>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</si>
  <si>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</si>
  <si>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</si>
  <si>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DIVISION DE REGISTRO, CONTROL Y NOMINA</t>
  </si>
  <si>
    <t>ENCARGADO (A)</t>
  </si>
  <si>
    <t>SOPORTE TECNICO INFORMATICO</t>
  </si>
  <si>
    <t>COMEDORES ECONOMICOS- LA VILLA OLIMPICA</t>
  </si>
  <si>
    <t>DEPARTAMENTO DE RECURSOS HUMANOS- COMEDO</t>
  </si>
  <si>
    <t>DIVISION DE BENEFICIOS Y COMPENSACIONES</t>
  </si>
  <si>
    <t>ABOGADO (A)</t>
  </si>
  <si>
    <t>TECNICO</t>
  </si>
  <si>
    <t>CONTADORA</t>
  </si>
  <si>
    <t>COMEDORES ECONOMICOS DEL ESTADO</t>
  </si>
  <si>
    <t>ANALISTA</t>
  </si>
  <si>
    <t>COMEDORES ECONOMICOS - PLATANITO SANTIAG</t>
  </si>
  <si>
    <t>ELECTRICISTA</t>
  </si>
  <si>
    <t>ANALISTA PROYECTOS</t>
  </si>
  <si>
    <t>COMEDORES ECONOMICOS - BARAHONA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</si>
  <si>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</si>
  <si>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</si>
  <si>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</si>
  <si>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</si>
  <si>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</si>
  <si>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</si>
  <si>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</si>
  <si>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</si>
  <si>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</si>
  <si>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</si>
  <si>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</si>
  <si>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</si>
  <si>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</si>
  <si>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</si>
  <si>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</si>
  <si>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</si>
  <si>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</si>
  <si>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</si>
  <si>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</si>
  <si>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</si>
  <si>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</si>
  <si>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</si>
  <si>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</si>
  <si>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DIVISION DE CAJA- COMEDORES ECONOMICOS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</si>
  <si>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</si>
  <si>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</si>
  <si>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</si>
  <si>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</si>
  <si>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</si>
  <si>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</si>
  <si>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</si>
  <si>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01.00.00.62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</si>
  <si>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</si>
  <si>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</si>
  <si>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</si>
  <si>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</si>
  <si>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</si>
  <si>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</si>
  <si>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</si>
  <si>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</si>
  <si>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</si>
  <si>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</si>
  <si>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01.00.00.62.02.02</t>
  </si>
  <si>
    <t>01.00.00.62.02.43.01</t>
  </si>
  <si>
    <t>01.00.00.62.02.43.15</t>
  </si>
  <si>
    <t>01.00.00.62.02.43.31</t>
  </si>
  <si>
    <t>01.00.00.62.02.43.43</t>
  </si>
  <si>
    <t>01.00.00.62.03</t>
  </si>
  <si>
    <t>01.00.00.62.03.00.07</t>
  </si>
  <si>
    <t>01.00.00.62.03.01</t>
  </si>
  <si>
    <t>01.00.00.62.03.01.01</t>
  </si>
  <si>
    <t>01.00.00.62.03.02</t>
  </si>
  <si>
    <t>01.00.00.62.03.05</t>
  </si>
  <si>
    <t>01.00.00.62.03.08</t>
  </si>
  <si>
    <t>01.00.00.62.03.09</t>
  </si>
  <si>
    <t>01.00.00.62.03.10</t>
  </si>
  <si>
    <t>F</t>
  </si>
  <si>
    <t>TIEMPO
ACCION DE PERSONAL</t>
  </si>
  <si>
    <t>01.00.00.62.02.43</t>
  </si>
  <si>
    <t>01.00.00.62.04</t>
  </si>
  <si>
    <t>DEPARTAMENTO DE COMEDORES ECONOMICOS A N</t>
  </si>
  <si>
    <t>M</t>
  </si>
  <si>
    <t>ROMAN CORREA GARCIA</t>
  </si>
  <si>
    <t>TECNICO ADMINISTRATIVO</t>
  </si>
  <si>
    <t>TEMPOREROS</t>
  </si>
  <si>
    <t>ANGEL ESTEBAN JIMENEZ PEREZ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</si>
  <si>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</si>
  <si>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</si>
  <si>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</si>
  <si>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</si>
  <si>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</si>
  <si>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</si>
  <si>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</si>
  <si>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</si>
  <si>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</si>
  <si>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</si>
  <si>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</si>
  <si>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</si>
  <si>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</si>
  <si>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</si>
  <si>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</si>
  <si>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</si>
  <si>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</si>
  <si>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</si>
  <si>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</si>
  <si>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</si>
  <si>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</si>
  <si>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</si>
  <si>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RODOLFO MANUEL CASTILLO GRACIA</t>
  </si>
  <si>
    <t>RESPONSABLE DE ACCESO A LA IN</t>
  </si>
  <si>
    <t>ARNULFO ALEXIS PAULINO ROCHA</t>
  </si>
  <si>
    <t>SOPORTE TECNICO</t>
  </si>
  <si>
    <t>YOLIS RICHARD FELIZ FERRERAS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</si>
  <si>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</si>
  <si>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</si>
  <si>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</si>
  <si>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</si>
  <si>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</si>
  <si>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</si>
  <si>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</si>
  <si>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</si>
  <si>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</si>
  <si>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</si>
  <si>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</si>
  <si>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</si>
  <si>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</si>
  <si>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</si>
  <si>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</si>
  <si>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</si>
  <si>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</si>
  <si>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</si>
  <si>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</si>
  <si>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</si>
  <si>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</si>
  <si>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</si>
  <si>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</si>
  <si>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</si>
  <si>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</si>
  <si>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</si>
  <si>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</si>
  <si>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</si>
  <si>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</si>
  <si>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</si>
  <si>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</si>
  <si>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</si>
  <si>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</si>
  <si>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</si>
  <si>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</si>
  <si>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</si>
  <si>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</si>
  <si>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ENCARGADA CONTABILIDAD</t>
  </si>
  <si>
    <t>MARILOLYS MENDEZ JIMENEZ</t>
  </si>
  <si>
    <t>ANALISTA PRESUPUESTO</t>
  </si>
  <si>
    <t>ORBITO DIAZ FELIZ</t>
  </si>
  <si>
    <t>JOSE MANUEL PEGUERO MARTINEZ</t>
  </si>
  <si>
    <t>DIRECCION FINANCIERA - COMEDORES</t>
  </si>
  <si>
    <t>DIVINA DE LOS SANTOS CANCER</t>
  </si>
  <si>
    <t>ANALISTA FINANCIERO</t>
  </si>
  <si>
    <t>YOLANDA ALTAGRACIA LOPEZ PEREZ</t>
  </si>
  <si>
    <t>TERESA CONSUELO GOMEZ CABRERA</t>
  </si>
  <si>
    <t>LUZ ANYELINA BRAZOBAN ALMONTE</t>
  </si>
  <si>
    <t>PEDRO RODRIGUEZ RAMIREZ</t>
  </si>
  <si>
    <t>01.00.00.62.03.10.01</t>
  </si>
  <si>
    <t>ROBERTO JOSE ANTONIO ALVAREZ PAULINO</t>
  </si>
  <si>
    <t>HECTOR IVAN CRUZ PEÐA</t>
  </si>
  <si>
    <t>ONEIDA BERENICE DE LEON FEBRILLE DE</t>
  </si>
  <si>
    <t>JULIA GLORYS LANDY FERRERAS ESPINOSA</t>
  </si>
  <si>
    <t xml:space="preserve"> Empleados Temporeros, Correspondiente al  Mes de OCTUBRE 2022</t>
  </si>
  <si>
    <t>DIVISION DE EVALUACION DEL DESEMPEÐO Y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</si>
</sst>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0000000000"/>
    <numFmt numFmtId="165" formatCode="#,##0.0"/>
    <numFmt numFmtId="166" formatCode="_-* #,##0.00\ _€_-;\-* #,##0.00\ _€_-;_-* &quot;-&quot;??\ _€_-;_-@_-"/>
    <numFmt numFmtId="167" formatCode="#,##0.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79">
    <xf numFmtId="0" fontId="0" fillId="0" borderId="0" xfId="0"/>
    <xf numFmtId="0" fontId="41" fillId="0" borderId="10" xfId="0" applyFont="1" applyBorder="1" applyAlignment="1">
      <alignment horizontal="center"/>
    </xf>
    <xf numFmtId="0" fontId="18" fillId="0" borderId="0" xfId="0" applyFont="1" applyAlignment="1">
      <alignment vertical="top"/>
    </xf>
    <xf numFmtId="43" fontId="0" fillId="0" borderId="0" xfId="1" applyFont="1"/>
    <xf numFmtId="0" fontId="17" fillId="53" borderId="0" xfId="0" applyFont="1" applyFill="1" applyAlignment="1">
      <alignment horizontal="center" vertical="center"/>
    </xf>
    <xf numFmtId="0" fontId="0" fillId="53" borderId="0" xfId="0" applyFill="1"/>
    <xf numFmtId="43" fontId="36" fillId="53" borderId="12" xfId="1" applyFont="1" applyFill="1" applyBorder="1" applyAlignment="1">
      <alignment vertical="center"/>
    </xf>
    <xf numFmtId="43" fontId="38" fillId="53" borderId="14" xfId="1" applyFont="1" applyFill="1" applyBorder="1" applyAlignment="1">
      <alignment horizontal="center"/>
    </xf>
    <xf numFmtId="0" fontId="38" fillId="53" borderId="14" xfId="0" applyFont="1" applyFill="1" applyBorder="1" applyAlignment="1">
      <alignment horizontal="center"/>
    </xf>
    <xf numFmtId="0" fontId="38" fillId="53" borderId="15" xfId="0" applyFont="1" applyFill="1" applyBorder="1" applyAlignment="1">
      <alignment horizontal="center"/>
    </xf>
    <xf numFmtId="43" fontId="37" fillId="53" borderId="13" xfId="1" applyFont="1" applyFill="1" applyBorder="1" applyAlignment="1">
      <alignment horizontal="center" vertical="center"/>
    </xf>
    <xf numFmtId="43" fontId="37" fillId="53" borderId="14" xfId="1" applyFont="1" applyFill="1" applyBorder="1" applyAlignment="1">
      <alignment horizontal="center" vertical="center"/>
    </xf>
    <xf numFmtId="43" fontId="38" fillId="0" borderId="17" xfId="1" applyFont="1" applyFill="1" applyBorder="1" applyAlignment="1" applyProtection="1">
      <protection hidden="1"/>
    </xf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/>
    <xf numFmtId="43" fontId="38" fillId="0" borderId="0" xfId="1" applyFont="1" applyBorder="1"/>
    <xf numFmtId="43" fontId="38" fillId="0" borderId="0" xfId="0" applyNumberFormat="1" applyFont="1"/>
    <xf numFmtId="43" fontId="38" fillId="0" borderId="0" xfId="1" applyFont="1"/>
    <xf numFmtId="165" fontId="38" fillId="0" borderId="0" xfId="0" applyNumberFormat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164" fontId="38" fillId="0" borderId="0" xfId="0" applyNumberFormat="1" applyFont="1"/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Border="1"/>
    <xf numFmtId="0" fontId="38" fillId="0" borderId="17" xfId="0" applyFont="1" applyBorder="1" applyProtection="1">
      <protection hidden="1"/>
    </xf>
    <xf numFmtId="14" fontId="38" fillId="0" borderId="17" xfId="0" applyNumberFormat="1" applyFont="1" applyBorder="1"/>
    <xf numFmtId="0" fontId="38" fillId="0" borderId="30" xfId="0" applyFont="1" applyBorder="1"/>
    <xf numFmtId="43" fontId="38" fillId="0" borderId="0" xfId="1" applyFont="1" applyFill="1" applyBorder="1" applyProtection="1">
      <protection hidden="1"/>
    </xf>
    <xf numFmtId="167" fontId="38" fillId="0" borderId="0" xfId="0" applyNumberFormat="1" applyFont="1"/>
    <xf numFmtId="0" fontId="38" fillId="0" borderId="0" xfId="0" applyFont="1" applyAlignment="1">
      <alignment wrapText="1"/>
    </xf>
    <xf numFmtId="43" fontId="39" fillId="0" borderId="0" xfId="1" applyFont="1" applyFill="1"/>
    <xf numFmtId="4" fontId="39" fillId="0" borderId="0" xfId="0" applyNumberFormat="1" applyFont="1"/>
    <xf numFmtId="4" fontId="38" fillId="0" borderId="0" xfId="1" applyNumberFormat="1" applyFont="1"/>
    <xf numFmtId="43" fontId="37" fillId="53" borderId="11" xfId="1" applyFont="1" applyFill="1" applyBorder="1" applyAlignment="1">
      <alignment horizontal="center" vertical="center" wrapText="1"/>
    </xf>
    <xf numFmtId="43" fontId="37" fillId="53" borderId="16" xfId="1" applyFont="1" applyFill="1" applyBorder="1" applyAlignment="1">
      <alignment horizontal="center" vertical="top" wrapText="1"/>
    </xf>
    <xf numFmtId="43" fontId="38" fillId="0" borderId="17" xfId="1" applyFont="1" applyBorder="1" applyAlignment="1"/>
    <xf numFmtId="164" fontId="38" fillId="0" borderId="31" xfId="0" applyNumberFormat="1" applyFont="1" applyBorder="1"/>
    <xf numFmtId="4" fontId="39" fillId="0" borderId="0" xfId="1" applyNumberFormat="1" applyFont="1" applyFill="1" applyBorder="1"/>
    <xf numFmtId="0" fontId="38" fillId="53" borderId="32" xfId="0" applyFont="1" applyFill="1" applyBorder="1" applyAlignment="1">
      <alignment horizontal="left"/>
    </xf>
    <xf numFmtId="0" fontId="38" fillId="53" borderId="33" xfId="0" applyFont="1" applyFill="1" applyBorder="1"/>
    <xf numFmtId="0" fontId="38" fillId="53" borderId="34" xfId="0" applyFont="1" applyFill="1" applyBorder="1" applyAlignment="1">
      <alignment horizontal="center"/>
    </xf>
    <xf numFmtId="0" fontId="38" fillId="53" borderId="35" xfId="0" applyFont="1" applyFill="1" applyBorder="1"/>
    <xf numFmtId="4" fontId="37" fillId="53" borderId="16" xfId="1" applyNumberFormat="1" applyFont="1" applyFill="1" applyBorder="1" applyAlignment="1">
      <alignment horizontal="center" vertical="center" wrapText="1"/>
    </xf>
    <xf numFmtId="164" fontId="38" fillId="53" borderId="33" xfId="0" applyNumberFormat="1" applyFont="1" applyFill="1" applyBorder="1"/>
    <xf numFmtId="4" fontId="39" fillId="53" borderId="33" xfId="1" applyNumberFormat="1" applyFont="1" applyFill="1" applyBorder="1"/>
    <xf numFmtId="4" fontId="38" fillId="0" borderId="17" xfId="0" applyNumberFormat="1" applyFont="1" applyBorder="1"/>
    <xf numFmtId="43" fontId="38" fillId="0" borderId="17" xfId="1" applyFont="1" applyBorder="1"/>
    <xf numFmtId="0" fontId="38" fillId="0" borderId="17" xfId="0" applyFont="1" applyBorder="1" applyAlignment="1">
      <alignment wrapText="1"/>
    </xf>
    <xf numFmtId="43" fontId="36" fillId="0" borderId="17" xfId="1" applyFont="1" applyFill="1" applyBorder="1" applyAlignment="1"/>
    <xf numFmtId="0" fontId="38" fillId="0" borderId="31" xfId="0" applyFont="1" applyBorder="1"/>
    <xf numFmtId="14" fontId="38" fillId="0" borderId="31" xfId="0" applyNumberFormat="1" applyFont="1" applyBorder="1"/>
    <xf numFmtId="0" fontId="37" fillId="53" borderId="13" xfId="0" applyFont="1" applyFill="1" applyBorder="1" applyAlignment="1">
      <alignment horizontal="center" vertical="center"/>
    </xf>
    <xf numFmtId="0" fontId="36" fillId="53" borderId="0" xfId="0" applyFont="1" applyFill="1" applyAlignment="1">
      <alignment horizontal="center" vertical="center"/>
    </xf>
    <xf numFmtId="0" fontId="38" fillId="53" borderId="0" xfId="0" applyFont="1" applyFill="1"/>
    <xf numFmtId="0" fontId="36" fillId="0" borderId="0" xfId="0" applyFont="1" applyAlignment="1">
      <alignment vertical="top"/>
    </xf>
    <xf numFmtId="14" fontId="38" fillId="0" borderId="36" xfId="0" applyNumberFormat="1" applyFont="1" applyBorder="1"/>
    <xf numFmtId="0" fontId="40" fillId="0" borderId="0" xfId="0" applyFont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43" fontId="37" fillId="53" borderId="11" xfId="1" applyFont="1" applyFill="1" applyBorder="1" applyAlignment="1">
      <alignment horizontal="center" vertical="center" wrapText="1"/>
    </xf>
    <xf numFmtId="43" fontId="37" fillId="53" borderId="16" xfId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0" fontId="37" fillId="53" borderId="13" xfId="0" applyFont="1" applyFill="1" applyBorder="1" applyAlignment="1">
      <alignment horizontal="center" vertical="center"/>
    </xf>
    <xf numFmtId="0" fontId="37" fillId="53" borderId="14" xfId="0" applyFont="1" applyFill="1" applyBorder="1" applyAlignment="1">
      <alignment horizontal="center" vertical="center"/>
    </xf>
    <xf numFmtId="0" fontId="37" fillId="53" borderId="15" xfId="0" applyFont="1" applyFill="1" applyBorder="1" applyAlignment="1">
      <alignment horizontal="center" vertical="center"/>
    </xf>
    <xf numFmtId="43" fontId="37" fillId="53" borderId="13" xfId="1" applyFont="1" applyFill="1" applyBorder="1" applyAlignment="1">
      <alignment horizontal="center" vertical="center" wrapText="1"/>
    </xf>
    <xf numFmtId="43" fontId="37" fillId="53" borderId="15" xfId="1" applyFont="1" applyFill="1" applyBorder="1" applyAlignment="1">
      <alignment horizontal="center" vertical="center" wrapText="1"/>
    </xf>
  </cellXfs>
  <cellStyles count="90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 xr:uid="{00000000-0005-0000-0000-00000C000000}"/>
    <cellStyle name="40% - Accent2" xfId="49" xr:uid="{00000000-0005-0000-0000-00000D000000}"/>
    <cellStyle name="40% - Accent3" xfId="50" xr:uid="{00000000-0005-0000-0000-00000E000000}"/>
    <cellStyle name="40% - Accent4" xfId="51" xr:uid="{00000000-0005-0000-0000-00000F000000}"/>
    <cellStyle name="40% - Accent5" xfId="52" xr:uid="{00000000-0005-0000-0000-000010000000}"/>
    <cellStyle name="40% - Accent6" xfId="53" xr:uid="{00000000-0005-0000-0000-00001100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 xr:uid="{00000000-0005-0000-0000-000018000000}"/>
    <cellStyle name="60% - Accent2" xfId="55" xr:uid="{00000000-0005-0000-0000-000019000000}"/>
    <cellStyle name="60% - Accent3" xfId="56" xr:uid="{00000000-0005-0000-0000-00001A000000}"/>
    <cellStyle name="60% - Accent4" xfId="57" xr:uid="{00000000-0005-0000-0000-00001B000000}"/>
    <cellStyle name="60% - Accent5" xfId="58" xr:uid="{00000000-0005-0000-0000-00001C000000}"/>
    <cellStyle name="60% - Accent6" xfId="59" xr:uid="{00000000-0005-0000-0000-00001D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Bad" xfId="66" xr:uid="{00000000-0005-0000-0000-00002A000000}"/>
    <cellStyle name="Bueno" xfId="67" builtinId="26" customBuiltin="1"/>
    <cellStyle name="Calculation" xfId="68" xr:uid="{00000000-0005-0000-0000-00002C00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 xr:uid="{00000000-0005-0000-0000-000030000000}"/>
    <cellStyle name="Encabezado 1" xfId="3" xr:uid="{00000000-0005-0000-0000-000031000000}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 xr:uid="{00000000-0005-0000-0000-00003A000000}"/>
    <cellStyle name="Good" xfId="71" xr:uid="{00000000-0005-0000-0000-00003B000000}"/>
    <cellStyle name="Heading 1" xfId="72" xr:uid="{00000000-0005-0000-0000-00003C000000}"/>
    <cellStyle name="Heading 2" xfId="73" xr:uid="{00000000-0005-0000-0000-00003D000000}"/>
    <cellStyle name="Heading 3" xfId="74" xr:uid="{00000000-0005-0000-0000-00003E000000}"/>
    <cellStyle name="Heading 4" xfId="75" xr:uid="{00000000-0005-0000-0000-00003F000000}"/>
    <cellStyle name="Incorrecto" xfId="7" builtinId="27" customBuiltin="1"/>
    <cellStyle name="Input" xfId="76" xr:uid="{00000000-0005-0000-0000-000041000000}"/>
    <cellStyle name="Linked Cell" xfId="77" xr:uid="{00000000-0005-0000-0000-000042000000}"/>
    <cellStyle name="Millares" xfId="1" builtinId="3"/>
    <cellStyle name="Millares 2" xfId="78" xr:uid="{00000000-0005-0000-0000-000044000000}"/>
    <cellStyle name="Millares 3" xfId="79" xr:uid="{00000000-0005-0000-0000-000045000000}"/>
    <cellStyle name="Millares 4" xfId="80" xr:uid="{00000000-0005-0000-0000-000046000000}"/>
    <cellStyle name="Neutral" xfId="8" builtinId="28" customBuiltin="1"/>
    <cellStyle name="Normal" xfId="0" builtinId="0"/>
    <cellStyle name="Normal 2" xfId="81" xr:uid="{00000000-0005-0000-0000-000049000000}"/>
    <cellStyle name="Normal 2 2" xfId="82" xr:uid="{00000000-0005-0000-0000-00004A000000}"/>
    <cellStyle name="Normal 3" xfId="83" xr:uid="{00000000-0005-0000-0000-00004B000000}"/>
    <cellStyle name="Normal 4" xfId="84" xr:uid="{00000000-0005-0000-0000-00004C000000}"/>
    <cellStyle name="Notas" xfId="15" builtinId="10" customBuiltin="1"/>
    <cellStyle name="Note" xfId="85" xr:uid="{00000000-0005-0000-0000-00004E000000}"/>
    <cellStyle name="Output" xfId="86" xr:uid="{00000000-0005-0000-0000-00004F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 xr:uid="{00000000-0005-0000-0000-000053000000}"/>
    <cellStyle name="Título" xfId="2" builtinId="15" customBuiltin="1"/>
    <cellStyle name="Título 2" xfId="4" builtinId="17" customBuiltin="1"/>
    <cellStyle name="Título 3" xfId="5" builtinId="18" customBuiltin="1"/>
    <cellStyle name="Título 4" xfId="88" xr:uid="{00000000-0005-0000-0000-000057000000}"/>
    <cellStyle name="Total" xfId="17" builtinId="25" customBuiltin="1"/>
    <cellStyle name="Warning Text" xfId="89" xr:uid="{00000000-0005-0000-0000-000059000000}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43255" y="108857"/>
          <a:ext cx="2643188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V145"/>
  <sheetViews>
    <sheetView tabSelected="1" topLeftCell="G1" zoomScale="78" zoomScaleNormal="78" zoomScaleSheetLayoutView="80" workbookViewId="0">
      <pane ySplit="12" topLeftCell="A13" activePane="bottomLeft" state="frozen"/>
      <selection pane="bottomLeft" activeCell="V1" sqref="V1:V1048576"/>
    </sheetView>
  </sheetViews>
  <sheetFormatPr baseColWidth="10" defaultRowHeight="15" x14ac:dyDescent="0.25"/>
  <cols>
    <col min="1" max="1" width="6.42578125" style="15" customWidth="1"/>
    <col min="2" max="2" width="40.85546875" style="15" bestFit="1" customWidth="1"/>
    <col min="3" max="3" width="35.28515625" style="27" customWidth="1"/>
    <col min="4" max="4" width="5.5703125" style="27" customWidth="1"/>
    <col min="5" max="5" width="17.140625" style="15" customWidth="1"/>
    <col min="6" max="6" width="56.7109375" style="15" customWidth="1"/>
    <col min="7" max="7" width="17.28515625" style="40" customWidth="1"/>
    <col min="8" max="8" width="15.85546875" style="18" customWidth="1"/>
    <col min="9" max="9" width="17.140625" style="18" customWidth="1"/>
    <col min="10" max="10" width="17.5703125" style="18" customWidth="1"/>
    <col min="11" max="11" width="16.140625" style="15" customWidth="1"/>
    <col min="12" max="12" width="20" style="18" customWidth="1"/>
    <col min="13" max="13" width="15.5703125" style="18" customWidth="1"/>
    <col min="14" max="14" width="15.85546875" style="18" customWidth="1"/>
    <col min="15" max="15" width="15.28515625" style="18" customWidth="1"/>
    <col min="16" max="16" width="16.28515625" style="18" customWidth="1"/>
    <col min="17" max="18" width="16.42578125" style="18" customWidth="1"/>
    <col min="19" max="19" width="8" style="28" customWidth="1"/>
    <col min="20" max="20" width="12" style="15" customWidth="1"/>
    <col min="21" max="21" width="11" style="15" customWidth="1"/>
    <col min="22" max="22" width="11.42578125" style="15" hidden="1" customWidth="1"/>
  </cols>
  <sheetData>
    <row r="7" spans="1:22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2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spans="1:22" ht="15.75" thickBot="1" x14ac:dyDescent="0.3">
      <c r="A9" s="1" t="s">
        <v>187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s="4" customFormat="1" ht="22.5" customHeight="1" thickBot="1" x14ac:dyDescent="0.3">
      <c r="A10" s="20" t="s">
        <v>2</v>
      </c>
      <c r="B10" s="20"/>
      <c r="C10" s="21"/>
      <c r="D10" s="21"/>
      <c r="E10" s="21"/>
      <c r="F10" s="21"/>
      <c r="G10" s="29"/>
      <c r="H10" s="6"/>
      <c r="I10" s="59" t="s">
        <v>3</v>
      </c>
      <c r="J10" s="7"/>
      <c r="K10" s="8"/>
      <c r="L10" s="8"/>
      <c r="M10" s="8"/>
      <c r="N10" s="8"/>
      <c r="O10" s="9"/>
      <c r="P10" s="10" t="s">
        <v>4</v>
      </c>
      <c r="Q10" s="11"/>
      <c r="R10" s="70" t="s">
        <v>5</v>
      </c>
      <c r="S10" s="72" t="s">
        <v>6</v>
      </c>
      <c r="T10" s="65" t="s">
        <v>97</v>
      </c>
      <c r="U10" s="66"/>
      <c r="V10" s="60"/>
    </row>
    <row r="11" spans="1:22" s="4" customFormat="1" ht="34.5" customHeight="1" thickBot="1" x14ac:dyDescent="0.3">
      <c r="A11" s="22"/>
      <c r="B11" s="22"/>
      <c r="C11" s="23"/>
      <c r="D11" s="23"/>
      <c r="E11" s="23"/>
      <c r="F11" s="24"/>
      <c r="G11" s="30"/>
      <c r="H11" s="74" t="s">
        <v>7</v>
      </c>
      <c r="I11" s="75"/>
      <c r="J11" s="76"/>
      <c r="K11" s="72" t="s">
        <v>8</v>
      </c>
      <c r="L11" s="77" t="s">
        <v>9</v>
      </c>
      <c r="M11" s="78"/>
      <c r="N11" s="70" t="s">
        <v>10</v>
      </c>
      <c r="O11" s="70" t="s">
        <v>11</v>
      </c>
      <c r="P11" s="70" t="s">
        <v>12</v>
      </c>
      <c r="Q11" s="70" t="s">
        <v>13</v>
      </c>
      <c r="R11" s="71"/>
      <c r="S11" s="73"/>
      <c r="T11" s="67"/>
      <c r="U11" s="68"/>
      <c r="V11" s="60"/>
    </row>
    <row r="12" spans="1:22" s="4" customFormat="1" ht="42" customHeight="1" x14ac:dyDescent="0.25">
      <c r="A12" s="25" t="s">
        <v>14</v>
      </c>
      <c r="B12" s="25" t="s">
        <v>15</v>
      </c>
      <c r="C12" s="25" t="s">
        <v>16</v>
      </c>
      <c r="D12" s="25" t="s">
        <v>70</v>
      </c>
      <c r="E12" s="25" t="s">
        <v>17</v>
      </c>
      <c r="F12" s="25" t="s">
        <v>18</v>
      </c>
      <c r="G12" s="50" t="s">
        <v>19</v>
      </c>
      <c r="H12" s="42" t="s">
        <v>20</v>
      </c>
      <c r="I12" s="41" t="s">
        <v>21</v>
      </c>
      <c r="J12" s="41" t="s">
        <v>22</v>
      </c>
      <c r="K12" s="73"/>
      <c r="L12" s="41" t="s">
        <v>23</v>
      </c>
      <c r="M12" s="41" t="s">
        <v>24</v>
      </c>
      <c r="N12" s="71"/>
      <c r="O12" s="71"/>
      <c r="P12" s="71"/>
      <c r="Q12" s="71"/>
      <c r="R12" s="71"/>
      <c r="S12" s="73"/>
      <c r="T12" s="24" t="s">
        <v>50</v>
      </c>
      <c r="U12" s="24" t="s">
        <v>51</v>
      </c>
      <c r="V12" s="60"/>
    </row>
    <row r="13" spans="1:22" s="2" customFormat="1" x14ac:dyDescent="0.25">
      <c r="A13" s="31">
        <v>1</v>
      </c>
      <c r="B13" s="13" t="s">
        <v>102</v>
      </c>
      <c r="C13" s="13" t="s">
        <v>103</v>
      </c>
      <c r="D13" s="13" t="s">
        <v>101</v>
      </c>
      <c r="E13" s="13" t="s">
        <v>104</v>
      </c>
      <c r="F13" s="13" t="s">
        <v>34</v>
      </c>
      <c r="G13" s="53">
        <v>55000</v>
      </c>
      <c r="H13" s="54">
        <v>2559.6799999999998</v>
      </c>
      <c r="I13" s="55">
        <v>1578.5</v>
      </c>
      <c r="J13" s="55">
        <v>3905</v>
      </c>
      <c r="K13" s="55">
        <v>632.5</v>
      </c>
      <c r="L13" s="55">
        <v>1672</v>
      </c>
      <c r="M13" s="55">
        <v>3899.5</v>
      </c>
      <c r="N13" s="56">
        <v>25</v>
      </c>
      <c r="O13" s="54">
        <f t="shared" ref="O13:O44" si="0">+I13+J13+K13+L13+M13</f>
        <v>11687.5</v>
      </c>
      <c r="P13" s="43">
        <f t="shared" ref="P13:P44" si="1">+H13+I13+L13+N13</f>
        <v>5835.18</v>
      </c>
      <c r="Q13" s="12">
        <f t="shared" ref="Q13:Q44" si="2">+J13+L13+M13</f>
        <v>9476.5</v>
      </c>
      <c r="R13" s="54">
        <f t="shared" ref="R13:R44" si="3">+G13-P13</f>
        <v>49164.82</v>
      </c>
      <c r="S13" s="32">
        <v>12</v>
      </c>
      <c r="T13" s="33">
        <v>44652</v>
      </c>
      <c r="U13" s="33">
        <f t="shared" ref="U13:U44" si="4">EDATE(T13,6)</f>
        <v>44835</v>
      </c>
      <c r="V13" s="62" t="s">
        <v>71</v>
      </c>
    </row>
    <row r="14" spans="1:22" s="2" customFormat="1" x14ac:dyDescent="0.25">
      <c r="A14" s="31">
        <v>2</v>
      </c>
      <c r="B14" s="13" t="s">
        <v>105</v>
      </c>
      <c r="C14" s="13" t="s">
        <v>103</v>
      </c>
      <c r="D14" s="13" t="s">
        <v>101</v>
      </c>
      <c r="E14" s="13" t="s">
        <v>104</v>
      </c>
      <c r="F14" s="13" t="s">
        <v>34</v>
      </c>
      <c r="G14" s="53">
        <v>44000</v>
      </c>
      <c r="H14" s="54">
        <v>553.46</v>
      </c>
      <c r="I14" s="55">
        <v>1262.8</v>
      </c>
      <c r="J14" s="55">
        <v>3124</v>
      </c>
      <c r="K14" s="55">
        <v>506</v>
      </c>
      <c r="L14" s="55">
        <v>1337.6</v>
      </c>
      <c r="M14" s="55">
        <v>3119.6</v>
      </c>
      <c r="N14" s="56">
        <v>3049.9</v>
      </c>
      <c r="O14" s="54">
        <f t="shared" si="0"/>
        <v>9350</v>
      </c>
      <c r="P14" s="43">
        <f t="shared" si="1"/>
        <v>6203.76</v>
      </c>
      <c r="Q14" s="12">
        <f t="shared" si="2"/>
        <v>7581.2000000000007</v>
      </c>
      <c r="R14" s="54">
        <f t="shared" si="3"/>
        <v>37796.239999999998</v>
      </c>
      <c r="S14" s="32">
        <v>12</v>
      </c>
      <c r="T14" s="33">
        <v>44652</v>
      </c>
      <c r="U14" s="33">
        <f t="shared" si="4"/>
        <v>44835</v>
      </c>
      <c r="V14" s="62" t="s">
        <v>71</v>
      </c>
    </row>
    <row r="15" spans="1:22" s="2" customFormat="1" x14ac:dyDescent="0.25">
      <c r="A15" s="31">
        <v>3</v>
      </c>
      <c r="B15" s="13" t="s">
        <v>106</v>
      </c>
      <c r="C15" s="13" t="s">
        <v>107</v>
      </c>
      <c r="D15" s="13" t="s">
        <v>101</v>
      </c>
      <c r="E15" s="13" t="s">
        <v>104</v>
      </c>
      <c r="F15" s="13" t="s">
        <v>34</v>
      </c>
      <c r="G15" s="53">
        <v>40000</v>
      </c>
      <c r="H15" s="54">
        <v>442.65</v>
      </c>
      <c r="I15" s="55">
        <v>1148</v>
      </c>
      <c r="J15" s="55">
        <v>2840</v>
      </c>
      <c r="K15" s="55">
        <v>460</v>
      </c>
      <c r="L15" s="55">
        <v>1216</v>
      </c>
      <c r="M15" s="55">
        <v>2836</v>
      </c>
      <c r="N15" s="56">
        <v>25</v>
      </c>
      <c r="O15" s="54">
        <f t="shared" si="0"/>
        <v>8500</v>
      </c>
      <c r="P15" s="43">
        <f t="shared" si="1"/>
        <v>2831.65</v>
      </c>
      <c r="Q15" s="12">
        <f t="shared" si="2"/>
        <v>6892</v>
      </c>
      <c r="R15" s="54">
        <f t="shared" si="3"/>
        <v>37168.35</v>
      </c>
      <c r="S15" s="32">
        <v>12</v>
      </c>
      <c r="T15" s="33">
        <v>44798</v>
      </c>
      <c r="U15" s="33">
        <f t="shared" si="4"/>
        <v>44982</v>
      </c>
      <c r="V15" s="62" t="s">
        <v>71</v>
      </c>
    </row>
    <row r="16" spans="1:22" s="2" customFormat="1" x14ac:dyDescent="0.25">
      <c r="A16" s="31">
        <v>4</v>
      </c>
      <c r="B16" s="13" t="s">
        <v>108</v>
      </c>
      <c r="C16" s="13" t="s">
        <v>103</v>
      </c>
      <c r="D16" s="13" t="s">
        <v>101</v>
      </c>
      <c r="E16" s="13" t="s">
        <v>104</v>
      </c>
      <c r="F16" s="13" t="s">
        <v>34</v>
      </c>
      <c r="G16" s="53">
        <v>40000</v>
      </c>
      <c r="H16" s="54">
        <v>442.65</v>
      </c>
      <c r="I16" s="55">
        <v>1148</v>
      </c>
      <c r="J16" s="55">
        <v>2840</v>
      </c>
      <c r="K16" s="55">
        <v>460</v>
      </c>
      <c r="L16" s="55">
        <v>1216</v>
      </c>
      <c r="M16" s="55">
        <v>2836</v>
      </c>
      <c r="N16" s="56">
        <v>25</v>
      </c>
      <c r="O16" s="54">
        <f t="shared" si="0"/>
        <v>8500</v>
      </c>
      <c r="P16" s="43">
        <f t="shared" si="1"/>
        <v>2831.65</v>
      </c>
      <c r="Q16" s="12">
        <f t="shared" si="2"/>
        <v>6892</v>
      </c>
      <c r="R16" s="54">
        <f t="shared" si="3"/>
        <v>37168.35</v>
      </c>
      <c r="S16" s="32">
        <v>12</v>
      </c>
      <c r="T16" s="33">
        <v>44818</v>
      </c>
      <c r="U16" s="33">
        <f t="shared" si="4"/>
        <v>44999</v>
      </c>
      <c r="V16" s="62" t="s">
        <v>71</v>
      </c>
    </row>
    <row r="17" spans="1:22" s="2" customFormat="1" x14ac:dyDescent="0.25">
      <c r="A17" s="31">
        <v>5</v>
      </c>
      <c r="B17" s="13" t="s">
        <v>110</v>
      </c>
      <c r="C17" s="13" t="s">
        <v>103</v>
      </c>
      <c r="D17" s="13" t="s">
        <v>96</v>
      </c>
      <c r="E17" s="13" t="s">
        <v>104</v>
      </c>
      <c r="F17" s="13" t="s">
        <v>34</v>
      </c>
      <c r="G17" s="53">
        <v>30000</v>
      </c>
      <c r="H17" s="54">
        <v>0</v>
      </c>
      <c r="I17" s="55">
        <v>861</v>
      </c>
      <c r="J17" s="55">
        <v>2130</v>
      </c>
      <c r="K17" s="55">
        <v>345</v>
      </c>
      <c r="L17" s="55">
        <v>912</v>
      </c>
      <c r="M17" s="55">
        <v>2127</v>
      </c>
      <c r="N17" s="56">
        <v>25</v>
      </c>
      <c r="O17" s="54">
        <f t="shared" si="0"/>
        <v>6375</v>
      </c>
      <c r="P17" s="43">
        <f t="shared" si="1"/>
        <v>1798</v>
      </c>
      <c r="Q17" s="12">
        <f t="shared" si="2"/>
        <v>5169</v>
      </c>
      <c r="R17" s="54">
        <f t="shared" si="3"/>
        <v>28202</v>
      </c>
      <c r="S17" s="32">
        <v>12</v>
      </c>
      <c r="T17" s="33">
        <v>44652</v>
      </c>
      <c r="U17" s="33">
        <f t="shared" si="4"/>
        <v>44835</v>
      </c>
      <c r="V17" s="62" t="s">
        <v>71</v>
      </c>
    </row>
    <row r="18" spans="1:22" s="2" customFormat="1" x14ac:dyDescent="0.25">
      <c r="A18" s="31">
        <v>6</v>
      </c>
      <c r="B18" s="13" t="s">
        <v>111</v>
      </c>
      <c r="C18" s="13" t="s">
        <v>26</v>
      </c>
      <c r="D18" s="13" t="s">
        <v>101</v>
      </c>
      <c r="E18" s="13" t="s">
        <v>104</v>
      </c>
      <c r="F18" s="13" t="s">
        <v>66</v>
      </c>
      <c r="G18" s="53">
        <v>90000</v>
      </c>
      <c r="H18" s="54">
        <v>9753.1200000000008</v>
      </c>
      <c r="I18" s="55">
        <v>2583</v>
      </c>
      <c r="J18" s="55">
        <v>2485</v>
      </c>
      <c r="K18" s="55">
        <v>0</v>
      </c>
      <c r="L18" s="55">
        <v>2736</v>
      </c>
      <c r="M18" s="55">
        <v>2481.5</v>
      </c>
      <c r="N18" s="56">
        <v>25</v>
      </c>
      <c r="O18" s="54">
        <f t="shared" si="0"/>
        <v>10285.5</v>
      </c>
      <c r="P18" s="43">
        <f t="shared" si="1"/>
        <v>15097.12</v>
      </c>
      <c r="Q18" s="12">
        <f t="shared" si="2"/>
        <v>7702.5</v>
      </c>
      <c r="R18" s="54">
        <f t="shared" si="3"/>
        <v>74902.880000000005</v>
      </c>
      <c r="S18" s="32">
        <v>12</v>
      </c>
      <c r="T18" s="33">
        <v>44790</v>
      </c>
      <c r="U18" s="33">
        <f t="shared" si="4"/>
        <v>44974</v>
      </c>
      <c r="V18" s="62" t="s">
        <v>72</v>
      </c>
    </row>
    <row r="19" spans="1:22" s="2" customFormat="1" x14ac:dyDescent="0.25">
      <c r="A19" s="31">
        <v>7</v>
      </c>
      <c r="B19" s="13" t="s">
        <v>112</v>
      </c>
      <c r="C19" s="13" t="s">
        <v>113</v>
      </c>
      <c r="D19" s="13" t="s">
        <v>101</v>
      </c>
      <c r="E19" s="13" t="s">
        <v>104</v>
      </c>
      <c r="F19" s="13" t="s">
        <v>66</v>
      </c>
      <c r="G19" s="53">
        <v>50000</v>
      </c>
      <c r="H19" s="54">
        <v>1854</v>
      </c>
      <c r="I19" s="55">
        <v>1435</v>
      </c>
      <c r="J19" s="55">
        <v>3550</v>
      </c>
      <c r="K19" s="55">
        <v>575</v>
      </c>
      <c r="L19" s="55">
        <v>1520</v>
      </c>
      <c r="M19" s="55">
        <v>3545</v>
      </c>
      <c r="N19" s="56">
        <v>25</v>
      </c>
      <c r="O19" s="54">
        <f t="shared" si="0"/>
        <v>10625</v>
      </c>
      <c r="P19" s="43">
        <f t="shared" si="1"/>
        <v>4834</v>
      </c>
      <c r="Q19" s="12">
        <f t="shared" si="2"/>
        <v>8615</v>
      </c>
      <c r="R19" s="54">
        <f t="shared" si="3"/>
        <v>45166</v>
      </c>
      <c r="S19" s="32">
        <v>12</v>
      </c>
      <c r="T19" s="33">
        <v>44689</v>
      </c>
      <c r="U19" s="33">
        <f t="shared" si="4"/>
        <v>44873</v>
      </c>
      <c r="V19" s="62" t="s">
        <v>72</v>
      </c>
    </row>
    <row r="20" spans="1:22" x14ac:dyDescent="0.25">
      <c r="A20" s="31">
        <v>8</v>
      </c>
      <c r="B20" s="13" t="s">
        <v>114</v>
      </c>
      <c r="C20" s="13" t="s">
        <v>113</v>
      </c>
      <c r="D20" s="13" t="s">
        <v>101</v>
      </c>
      <c r="E20" s="13" t="s">
        <v>104</v>
      </c>
      <c r="F20" s="13" t="s">
        <v>66</v>
      </c>
      <c r="G20" s="53">
        <v>50000</v>
      </c>
      <c r="H20" s="54">
        <v>1854</v>
      </c>
      <c r="I20" s="55">
        <v>1435</v>
      </c>
      <c r="J20" s="55">
        <v>3550</v>
      </c>
      <c r="K20" s="55">
        <v>575</v>
      </c>
      <c r="L20" s="55">
        <v>1520</v>
      </c>
      <c r="M20" s="55">
        <v>3545</v>
      </c>
      <c r="N20" s="56">
        <v>25</v>
      </c>
      <c r="O20" s="54">
        <f t="shared" si="0"/>
        <v>10625</v>
      </c>
      <c r="P20" s="43">
        <f t="shared" si="1"/>
        <v>4834</v>
      </c>
      <c r="Q20" s="12">
        <f t="shared" si="2"/>
        <v>8615</v>
      </c>
      <c r="R20" s="54">
        <f t="shared" si="3"/>
        <v>45166</v>
      </c>
      <c r="S20" s="32">
        <v>12</v>
      </c>
      <c r="T20" s="33">
        <v>44774</v>
      </c>
      <c r="U20" s="33">
        <f t="shared" si="4"/>
        <v>44958</v>
      </c>
      <c r="V20" s="62" t="s">
        <v>72</v>
      </c>
    </row>
    <row r="21" spans="1:22" s="2" customFormat="1" x14ac:dyDescent="0.25">
      <c r="A21" s="31">
        <v>9</v>
      </c>
      <c r="B21" s="13" t="s">
        <v>115</v>
      </c>
      <c r="C21" s="13" t="s">
        <v>31</v>
      </c>
      <c r="D21" s="13" t="s">
        <v>101</v>
      </c>
      <c r="E21" s="13" t="s">
        <v>104</v>
      </c>
      <c r="F21" s="13" t="s">
        <v>66</v>
      </c>
      <c r="G21" s="53">
        <v>50000</v>
      </c>
      <c r="H21" s="54">
        <v>1854</v>
      </c>
      <c r="I21" s="55">
        <v>1435</v>
      </c>
      <c r="J21" s="55">
        <v>3550</v>
      </c>
      <c r="K21" s="55">
        <v>575</v>
      </c>
      <c r="L21" s="55">
        <v>1520</v>
      </c>
      <c r="M21" s="55">
        <v>3545</v>
      </c>
      <c r="N21" s="56">
        <v>25</v>
      </c>
      <c r="O21" s="54">
        <f t="shared" si="0"/>
        <v>10625</v>
      </c>
      <c r="P21" s="43">
        <f t="shared" si="1"/>
        <v>4834</v>
      </c>
      <c r="Q21" s="12">
        <f t="shared" si="2"/>
        <v>8615</v>
      </c>
      <c r="R21" s="54">
        <f t="shared" si="3"/>
        <v>45166</v>
      </c>
      <c r="S21" s="32">
        <v>12</v>
      </c>
      <c r="T21" s="33">
        <v>44813</v>
      </c>
      <c r="U21" s="33">
        <f t="shared" si="4"/>
        <v>44994</v>
      </c>
      <c r="V21" s="62" t="s">
        <v>72</v>
      </c>
    </row>
    <row r="22" spans="1:22" s="2" customFormat="1" x14ac:dyDescent="0.25">
      <c r="A22" s="31">
        <v>10</v>
      </c>
      <c r="B22" s="13" t="s">
        <v>116</v>
      </c>
      <c r="C22" s="13" t="s">
        <v>31</v>
      </c>
      <c r="D22" s="13" t="s">
        <v>101</v>
      </c>
      <c r="E22" s="13" t="s">
        <v>104</v>
      </c>
      <c r="F22" s="13" t="s">
        <v>66</v>
      </c>
      <c r="G22" s="53">
        <v>50000</v>
      </c>
      <c r="H22" s="54">
        <v>1854</v>
      </c>
      <c r="I22" s="55">
        <v>1435</v>
      </c>
      <c r="J22" s="55">
        <v>3550</v>
      </c>
      <c r="K22" s="55">
        <v>575</v>
      </c>
      <c r="L22" s="55">
        <v>1520</v>
      </c>
      <c r="M22" s="55">
        <v>3545</v>
      </c>
      <c r="N22" s="56">
        <v>25</v>
      </c>
      <c r="O22" s="54">
        <f t="shared" si="0"/>
        <v>10625</v>
      </c>
      <c r="P22" s="43">
        <f t="shared" si="1"/>
        <v>4834</v>
      </c>
      <c r="Q22" s="12">
        <f t="shared" si="2"/>
        <v>8615</v>
      </c>
      <c r="R22" s="54">
        <f t="shared" si="3"/>
        <v>45166</v>
      </c>
      <c r="S22" s="32">
        <v>12</v>
      </c>
      <c r="T22" s="33">
        <v>44813</v>
      </c>
      <c r="U22" s="33">
        <f t="shared" si="4"/>
        <v>44994</v>
      </c>
      <c r="V22" s="62" t="s">
        <v>72</v>
      </c>
    </row>
    <row r="23" spans="1:22" s="2" customFormat="1" x14ac:dyDescent="0.25">
      <c r="A23" s="31">
        <v>11</v>
      </c>
      <c r="B23" s="13" t="s">
        <v>117</v>
      </c>
      <c r="C23" s="13" t="s">
        <v>113</v>
      </c>
      <c r="D23" s="13" t="s">
        <v>101</v>
      </c>
      <c r="E23" s="13" t="s">
        <v>104</v>
      </c>
      <c r="F23" s="13" t="s">
        <v>66</v>
      </c>
      <c r="G23" s="53">
        <v>40000</v>
      </c>
      <c r="H23" s="54">
        <v>442.65</v>
      </c>
      <c r="I23" s="55">
        <v>1148</v>
      </c>
      <c r="J23" s="55">
        <v>2840</v>
      </c>
      <c r="K23" s="55">
        <v>460</v>
      </c>
      <c r="L23" s="55">
        <v>1216</v>
      </c>
      <c r="M23" s="55">
        <v>2836</v>
      </c>
      <c r="N23" s="56">
        <v>25</v>
      </c>
      <c r="O23" s="54">
        <f t="shared" si="0"/>
        <v>8500</v>
      </c>
      <c r="P23" s="43">
        <f t="shared" si="1"/>
        <v>2831.65</v>
      </c>
      <c r="Q23" s="12">
        <f t="shared" si="2"/>
        <v>6892</v>
      </c>
      <c r="R23" s="54">
        <f t="shared" si="3"/>
        <v>37168.35</v>
      </c>
      <c r="S23" s="32">
        <v>12</v>
      </c>
      <c r="T23" s="33">
        <v>44829</v>
      </c>
      <c r="U23" s="33">
        <f t="shared" si="4"/>
        <v>45010</v>
      </c>
      <c r="V23" s="62" t="s">
        <v>72</v>
      </c>
    </row>
    <row r="24" spans="1:22" s="2" customFormat="1" x14ac:dyDescent="0.25">
      <c r="A24" s="31">
        <v>12</v>
      </c>
      <c r="B24" s="13" t="s">
        <v>118</v>
      </c>
      <c r="C24" s="13" t="s">
        <v>26</v>
      </c>
      <c r="D24" s="13" t="s">
        <v>101</v>
      </c>
      <c r="E24" s="13" t="s">
        <v>104</v>
      </c>
      <c r="F24" s="13" t="s">
        <v>57</v>
      </c>
      <c r="G24" s="53">
        <v>60000</v>
      </c>
      <c r="H24" s="54">
        <v>3486.68</v>
      </c>
      <c r="I24" s="55">
        <v>1722</v>
      </c>
      <c r="J24" s="55">
        <v>4260</v>
      </c>
      <c r="K24" s="55">
        <v>690</v>
      </c>
      <c r="L24" s="55">
        <v>1824</v>
      </c>
      <c r="M24" s="55">
        <v>4254</v>
      </c>
      <c r="N24" s="56">
        <v>25</v>
      </c>
      <c r="O24" s="54">
        <f t="shared" si="0"/>
        <v>12750</v>
      </c>
      <c r="P24" s="43">
        <f t="shared" si="1"/>
        <v>7057.68</v>
      </c>
      <c r="Q24" s="12">
        <f t="shared" si="2"/>
        <v>10338</v>
      </c>
      <c r="R24" s="54">
        <f t="shared" si="3"/>
        <v>52942.32</v>
      </c>
      <c r="S24" s="32">
        <v>12</v>
      </c>
      <c r="T24" s="33">
        <v>44691</v>
      </c>
      <c r="U24" s="33">
        <f t="shared" si="4"/>
        <v>44875</v>
      </c>
      <c r="V24" s="62" t="s">
        <v>73</v>
      </c>
    </row>
    <row r="25" spans="1:22" s="2" customFormat="1" x14ac:dyDescent="0.25">
      <c r="A25" s="31">
        <v>13</v>
      </c>
      <c r="B25" s="13" t="s">
        <v>119</v>
      </c>
      <c r="C25" s="13" t="s">
        <v>38</v>
      </c>
      <c r="D25" s="13" t="s">
        <v>96</v>
      </c>
      <c r="E25" s="13" t="s">
        <v>104</v>
      </c>
      <c r="F25" s="13" t="s">
        <v>57</v>
      </c>
      <c r="G25" s="53">
        <v>60000</v>
      </c>
      <c r="H25" s="54">
        <v>3486.68</v>
      </c>
      <c r="I25" s="55">
        <v>1722</v>
      </c>
      <c r="J25" s="55">
        <v>4260</v>
      </c>
      <c r="K25" s="55">
        <v>690</v>
      </c>
      <c r="L25" s="55">
        <v>1824</v>
      </c>
      <c r="M25" s="55">
        <v>4254</v>
      </c>
      <c r="N25" s="56">
        <v>25</v>
      </c>
      <c r="O25" s="54">
        <f t="shared" si="0"/>
        <v>12750</v>
      </c>
      <c r="P25" s="43">
        <f t="shared" si="1"/>
        <v>7057.68</v>
      </c>
      <c r="Q25" s="12">
        <f t="shared" si="2"/>
        <v>10338</v>
      </c>
      <c r="R25" s="54">
        <f t="shared" si="3"/>
        <v>52942.32</v>
      </c>
      <c r="S25" s="32">
        <v>12</v>
      </c>
      <c r="T25" s="33">
        <v>44820</v>
      </c>
      <c r="U25" s="33">
        <f t="shared" si="4"/>
        <v>45001</v>
      </c>
      <c r="V25" s="62" t="s">
        <v>73</v>
      </c>
    </row>
    <row r="26" spans="1:22" s="2" customFormat="1" x14ac:dyDescent="0.25">
      <c r="A26" s="31">
        <v>14</v>
      </c>
      <c r="B26" s="13" t="s">
        <v>120</v>
      </c>
      <c r="C26" s="13" t="s">
        <v>32</v>
      </c>
      <c r="D26" s="13" t="s">
        <v>96</v>
      </c>
      <c r="E26" s="13" t="s">
        <v>104</v>
      </c>
      <c r="F26" s="13" t="s">
        <v>57</v>
      </c>
      <c r="G26" s="53">
        <v>30000</v>
      </c>
      <c r="H26" s="54">
        <v>0</v>
      </c>
      <c r="I26" s="55">
        <v>861</v>
      </c>
      <c r="J26" s="55">
        <v>2130</v>
      </c>
      <c r="K26" s="55">
        <v>345</v>
      </c>
      <c r="L26" s="55">
        <v>912</v>
      </c>
      <c r="M26" s="55">
        <v>2127</v>
      </c>
      <c r="N26" s="56">
        <v>25</v>
      </c>
      <c r="O26" s="54">
        <f t="shared" si="0"/>
        <v>6375</v>
      </c>
      <c r="P26" s="43">
        <f t="shared" si="1"/>
        <v>1798</v>
      </c>
      <c r="Q26" s="12">
        <f t="shared" si="2"/>
        <v>5169</v>
      </c>
      <c r="R26" s="54">
        <f t="shared" si="3"/>
        <v>28202</v>
      </c>
      <c r="S26" s="32">
        <v>12</v>
      </c>
      <c r="T26" s="33">
        <v>44822</v>
      </c>
      <c r="U26" s="33">
        <f t="shared" si="4"/>
        <v>45003</v>
      </c>
      <c r="V26" s="62" t="s">
        <v>73</v>
      </c>
    </row>
    <row r="27" spans="1:22" s="2" customFormat="1" x14ac:dyDescent="0.25">
      <c r="A27" s="31">
        <v>15</v>
      </c>
      <c r="B27" s="13" t="s">
        <v>121</v>
      </c>
      <c r="C27" s="13" t="s">
        <v>26</v>
      </c>
      <c r="D27" s="13" t="s">
        <v>101</v>
      </c>
      <c r="E27" s="13" t="s">
        <v>104</v>
      </c>
      <c r="F27" s="13" t="s">
        <v>53</v>
      </c>
      <c r="G27" s="53">
        <v>80000</v>
      </c>
      <c r="H27" s="54">
        <v>7400.87</v>
      </c>
      <c r="I27" s="55">
        <v>2296</v>
      </c>
      <c r="J27" s="55">
        <v>5680</v>
      </c>
      <c r="K27" s="55">
        <v>748.08</v>
      </c>
      <c r="L27" s="55">
        <v>2432</v>
      </c>
      <c r="M27" s="55">
        <v>5672</v>
      </c>
      <c r="N27" s="56">
        <v>25</v>
      </c>
      <c r="O27" s="54">
        <f t="shared" si="0"/>
        <v>16828.080000000002</v>
      </c>
      <c r="P27" s="43">
        <f t="shared" si="1"/>
        <v>12153.869999999999</v>
      </c>
      <c r="Q27" s="12">
        <f t="shared" si="2"/>
        <v>13784</v>
      </c>
      <c r="R27" s="54">
        <f t="shared" si="3"/>
        <v>67846.13</v>
      </c>
      <c r="S27" s="32">
        <v>12</v>
      </c>
      <c r="T27" s="33">
        <v>44790</v>
      </c>
      <c r="U27" s="33">
        <f t="shared" si="4"/>
        <v>44974</v>
      </c>
      <c r="V27" s="62" t="s">
        <v>74</v>
      </c>
    </row>
    <row r="28" spans="1:22" s="2" customFormat="1" x14ac:dyDescent="0.25">
      <c r="A28" s="31">
        <v>16</v>
      </c>
      <c r="B28" s="13" t="s">
        <v>122</v>
      </c>
      <c r="C28" s="13" t="s">
        <v>35</v>
      </c>
      <c r="D28" s="13" t="s">
        <v>101</v>
      </c>
      <c r="E28" s="13" t="s">
        <v>104</v>
      </c>
      <c r="F28" s="13" t="s">
        <v>53</v>
      </c>
      <c r="G28" s="53">
        <v>40000</v>
      </c>
      <c r="H28" s="54">
        <v>0</v>
      </c>
      <c r="I28" s="55">
        <v>1148</v>
      </c>
      <c r="J28" s="55">
        <v>2840</v>
      </c>
      <c r="K28" s="55">
        <v>460</v>
      </c>
      <c r="L28" s="55">
        <v>1216</v>
      </c>
      <c r="M28" s="55">
        <v>2836</v>
      </c>
      <c r="N28" s="56">
        <v>25</v>
      </c>
      <c r="O28" s="54">
        <f t="shared" si="0"/>
        <v>8500</v>
      </c>
      <c r="P28" s="43">
        <f t="shared" si="1"/>
        <v>2389</v>
      </c>
      <c r="Q28" s="12">
        <f t="shared" si="2"/>
        <v>6892</v>
      </c>
      <c r="R28" s="54">
        <f t="shared" si="3"/>
        <v>37611</v>
      </c>
      <c r="S28" s="32">
        <v>12</v>
      </c>
      <c r="T28" s="33">
        <v>44652</v>
      </c>
      <c r="U28" s="33">
        <f t="shared" si="4"/>
        <v>44835</v>
      </c>
      <c r="V28" s="62" t="s">
        <v>74</v>
      </c>
    </row>
    <row r="29" spans="1:22" s="2" customFormat="1" x14ac:dyDescent="0.25">
      <c r="A29" s="31">
        <v>17</v>
      </c>
      <c r="B29" s="13" t="s">
        <v>123</v>
      </c>
      <c r="C29" s="13" t="s">
        <v>38</v>
      </c>
      <c r="D29" s="13" t="s">
        <v>101</v>
      </c>
      <c r="E29" s="13" t="s">
        <v>104</v>
      </c>
      <c r="F29" s="13" t="s">
        <v>53</v>
      </c>
      <c r="G29" s="53">
        <v>40000</v>
      </c>
      <c r="H29" s="54">
        <v>442.65</v>
      </c>
      <c r="I29" s="55">
        <v>1148</v>
      </c>
      <c r="J29" s="55">
        <v>2840</v>
      </c>
      <c r="K29" s="55">
        <v>460</v>
      </c>
      <c r="L29" s="55">
        <v>1216</v>
      </c>
      <c r="M29" s="55">
        <v>2836</v>
      </c>
      <c r="N29" s="56">
        <v>25</v>
      </c>
      <c r="O29" s="54">
        <f t="shared" si="0"/>
        <v>8500</v>
      </c>
      <c r="P29" s="43">
        <f t="shared" si="1"/>
        <v>2831.65</v>
      </c>
      <c r="Q29" s="12">
        <f t="shared" si="2"/>
        <v>6892</v>
      </c>
      <c r="R29" s="54">
        <f t="shared" si="3"/>
        <v>37168.35</v>
      </c>
      <c r="S29" s="32">
        <v>12</v>
      </c>
      <c r="T29" s="33">
        <v>44655</v>
      </c>
      <c r="U29" s="33">
        <f t="shared" si="4"/>
        <v>44838</v>
      </c>
      <c r="V29" s="62" t="s">
        <v>74</v>
      </c>
    </row>
    <row r="30" spans="1:22" s="2" customFormat="1" x14ac:dyDescent="0.25">
      <c r="A30" s="31">
        <v>18</v>
      </c>
      <c r="B30" s="13" t="s">
        <v>124</v>
      </c>
      <c r="C30" s="13" t="s">
        <v>35</v>
      </c>
      <c r="D30" s="13" t="s">
        <v>96</v>
      </c>
      <c r="E30" s="13" t="s">
        <v>104</v>
      </c>
      <c r="F30" s="13" t="s">
        <v>29</v>
      </c>
      <c r="G30" s="53">
        <v>40000</v>
      </c>
      <c r="H30" s="54">
        <v>0</v>
      </c>
      <c r="I30" s="55">
        <v>1148</v>
      </c>
      <c r="J30" s="55">
        <v>2840</v>
      </c>
      <c r="K30" s="55">
        <v>460</v>
      </c>
      <c r="L30" s="55">
        <v>1216</v>
      </c>
      <c r="M30" s="55">
        <v>2836</v>
      </c>
      <c r="N30" s="56">
        <v>3049.9</v>
      </c>
      <c r="O30" s="54">
        <f t="shared" si="0"/>
        <v>8500</v>
      </c>
      <c r="P30" s="43">
        <f t="shared" si="1"/>
        <v>5413.9</v>
      </c>
      <c r="Q30" s="12">
        <f t="shared" si="2"/>
        <v>6892</v>
      </c>
      <c r="R30" s="54">
        <f t="shared" si="3"/>
        <v>34586.1</v>
      </c>
      <c r="S30" s="32">
        <v>12</v>
      </c>
      <c r="T30" s="33">
        <v>44818</v>
      </c>
      <c r="U30" s="33">
        <f t="shared" si="4"/>
        <v>44999</v>
      </c>
      <c r="V30" s="62" t="s">
        <v>75</v>
      </c>
    </row>
    <row r="31" spans="1:22" s="2" customFormat="1" x14ac:dyDescent="0.25">
      <c r="A31" s="31">
        <v>19</v>
      </c>
      <c r="B31" s="13" t="s">
        <v>125</v>
      </c>
      <c r="C31" s="13" t="s">
        <v>48</v>
      </c>
      <c r="D31" s="13" t="s">
        <v>96</v>
      </c>
      <c r="E31" s="13" t="s">
        <v>104</v>
      </c>
      <c r="F31" s="13" t="s">
        <v>29</v>
      </c>
      <c r="G31" s="53">
        <v>27000</v>
      </c>
      <c r="H31" s="54">
        <v>0</v>
      </c>
      <c r="I31" s="55">
        <v>774.9</v>
      </c>
      <c r="J31" s="55">
        <v>1917</v>
      </c>
      <c r="K31" s="55">
        <v>310.5</v>
      </c>
      <c r="L31" s="55">
        <v>820.8</v>
      </c>
      <c r="M31" s="55">
        <v>1914.3</v>
      </c>
      <c r="N31" s="56">
        <v>25</v>
      </c>
      <c r="O31" s="54">
        <f t="shared" si="0"/>
        <v>5737.5</v>
      </c>
      <c r="P31" s="43">
        <f t="shared" si="1"/>
        <v>1620.6999999999998</v>
      </c>
      <c r="Q31" s="12">
        <f t="shared" si="2"/>
        <v>4652.1000000000004</v>
      </c>
      <c r="R31" s="54">
        <f t="shared" si="3"/>
        <v>25379.3</v>
      </c>
      <c r="S31" s="32">
        <v>12</v>
      </c>
      <c r="T31" s="33">
        <v>44652</v>
      </c>
      <c r="U31" s="33">
        <f t="shared" si="4"/>
        <v>44835</v>
      </c>
      <c r="V31" s="62" t="s">
        <v>75</v>
      </c>
    </row>
    <row r="32" spans="1:22" s="2" customFormat="1" x14ac:dyDescent="0.25">
      <c r="A32" s="31">
        <v>20</v>
      </c>
      <c r="B32" s="13" t="s">
        <v>126</v>
      </c>
      <c r="C32" s="13" t="s">
        <v>26</v>
      </c>
      <c r="D32" s="13" t="s">
        <v>96</v>
      </c>
      <c r="E32" s="13" t="s">
        <v>104</v>
      </c>
      <c r="F32" s="13" t="s">
        <v>30</v>
      </c>
      <c r="G32" s="53">
        <v>80000</v>
      </c>
      <c r="H32" s="54">
        <v>7400.87</v>
      </c>
      <c r="I32" s="55">
        <v>2296</v>
      </c>
      <c r="J32" s="55">
        <v>5680</v>
      </c>
      <c r="K32" s="55">
        <v>748.08</v>
      </c>
      <c r="L32" s="55">
        <v>2432</v>
      </c>
      <c r="M32" s="55">
        <v>5672</v>
      </c>
      <c r="N32" s="56">
        <v>25</v>
      </c>
      <c r="O32" s="54">
        <f t="shared" si="0"/>
        <v>16828.080000000002</v>
      </c>
      <c r="P32" s="43">
        <f t="shared" si="1"/>
        <v>12153.869999999999</v>
      </c>
      <c r="Q32" s="12">
        <f t="shared" si="2"/>
        <v>13784</v>
      </c>
      <c r="R32" s="54">
        <f t="shared" si="3"/>
        <v>67846.13</v>
      </c>
      <c r="S32" s="32">
        <v>12</v>
      </c>
      <c r="T32" s="33">
        <v>44798</v>
      </c>
      <c r="U32" s="33">
        <f t="shared" si="4"/>
        <v>44982</v>
      </c>
      <c r="V32" s="62" t="s">
        <v>76</v>
      </c>
    </row>
    <row r="33" spans="1:22" s="2" customFormat="1" x14ac:dyDescent="0.25">
      <c r="A33" s="31">
        <v>21</v>
      </c>
      <c r="B33" s="13" t="s">
        <v>46</v>
      </c>
      <c r="C33" s="13" t="s">
        <v>26</v>
      </c>
      <c r="D33" s="13" t="s">
        <v>96</v>
      </c>
      <c r="E33" s="13" t="s">
        <v>104</v>
      </c>
      <c r="F33" s="13" t="s">
        <v>25</v>
      </c>
      <c r="G33" s="53">
        <v>65000</v>
      </c>
      <c r="H33" s="54">
        <v>0</v>
      </c>
      <c r="I33" s="55">
        <v>1865.5</v>
      </c>
      <c r="J33" s="55">
        <v>4615</v>
      </c>
      <c r="K33" s="55">
        <v>747.5</v>
      </c>
      <c r="L33" s="55">
        <v>1976</v>
      </c>
      <c r="M33" s="55">
        <v>4608.5</v>
      </c>
      <c r="N33" s="56">
        <v>25</v>
      </c>
      <c r="O33" s="54">
        <f t="shared" si="0"/>
        <v>13812.5</v>
      </c>
      <c r="P33" s="43">
        <f t="shared" si="1"/>
        <v>3866.5</v>
      </c>
      <c r="Q33" s="12">
        <f t="shared" si="2"/>
        <v>11199.5</v>
      </c>
      <c r="R33" s="54">
        <f t="shared" si="3"/>
        <v>61133.5</v>
      </c>
      <c r="S33" s="32">
        <v>12</v>
      </c>
      <c r="T33" s="33">
        <v>44814</v>
      </c>
      <c r="U33" s="33">
        <f t="shared" si="4"/>
        <v>44995</v>
      </c>
      <c r="V33" s="62" t="s">
        <v>77</v>
      </c>
    </row>
    <row r="34" spans="1:22" s="2" customFormat="1" x14ac:dyDescent="0.25">
      <c r="A34" s="31">
        <v>22</v>
      </c>
      <c r="B34" s="13" t="s">
        <v>127</v>
      </c>
      <c r="C34" s="13" t="s">
        <v>26</v>
      </c>
      <c r="D34" s="13" t="s">
        <v>96</v>
      </c>
      <c r="E34" s="13" t="s">
        <v>104</v>
      </c>
      <c r="F34" s="13" t="s">
        <v>188</v>
      </c>
      <c r="G34" s="53">
        <v>80000</v>
      </c>
      <c r="H34" s="54">
        <v>7400.87</v>
      </c>
      <c r="I34" s="55">
        <v>2296</v>
      </c>
      <c r="J34" s="55">
        <v>5680</v>
      </c>
      <c r="K34" s="55">
        <v>748.08</v>
      </c>
      <c r="L34" s="55">
        <v>2432</v>
      </c>
      <c r="M34" s="55">
        <v>5672</v>
      </c>
      <c r="N34" s="56">
        <v>25</v>
      </c>
      <c r="O34" s="54">
        <f t="shared" si="0"/>
        <v>16828.080000000002</v>
      </c>
      <c r="P34" s="43">
        <f t="shared" si="1"/>
        <v>12153.869999999999</v>
      </c>
      <c r="Q34" s="12">
        <f t="shared" si="2"/>
        <v>13784</v>
      </c>
      <c r="R34" s="54">
        <f t="shared" si="3"/>
        <v>67846.13</v>
      </c>
      <c r="S34" s="32">
        <v>12</v>
      </c>
      <c r="T34" s="33">
        <v>44801</v>
      </c>
      <c r="U34" s="33">
        <f t="shared" si="4"/>
        <v>44985</v>
      </c>
      <c r="V34" s="62" t="s">
        <v>78</v>
      </c>
    </row>
    <row r="35" spans="1:22" s="2" customFormat="1" x14ac:dyDescent="0.25">
      <c r="A35" s="31">
        <v>23</v>
      </c>
      <c r="B35" s="13" t="s">
        <v>128</v>
      </c>
      <c r="C35" s="13" t="s">
        <v>129</v>
      </c>
      <c r="D35" s="13" t="s">
        <v>101</v>
      </c>
      <c r="E35" s="13" t="s">
        <v>104</v>
      </c>
      <c r="F35" s="13" t="s">
        <v>64</v>
      </c>
      <c r="G35" s="53">
        <v>70000</v>
      </c>
      <c r="H35" s="54">
        <v>5368.48</v>
      </c>
      <c r="I35" s="55">
        <v>2009</v>
      </c>
      <c r="J35" s="55">
        <v>4970</v>
      </c>
      <c r="K35" s="55">
        <v>748.08</v>
      </c>
      <c r="L35" s="55">
        <v>2128</v>
      </c>
      <c r="M35" s="55">
        <v>4963</v>
      </c>
      <c r="N35" s="56">
        <v>25</v>
      </c>
      <c r="O35" s="54">
        <f t="shared" si="0"/>
        <v>14818.08</v>
      </c>
      <c r="P35" s="43">
        <f t="shared" si="1"/>
        <v>9530.48</v>
      </c>
      <c r="Q35" s="12">
        <f t="shared" si="2"/>
        <v>12061</v>
      </c>
      <c r="R35" s="54">
        <f t="shared" si="3"/>
        <v>60469.520000000004</v>
      </c>
      <c r="S35" s="32">
        <v>12</v>
      </c>
      <c r="T35" s="33">
        <v>44801</v>
      </c>
      <c r="U35" s="33">
        <f t="shared" si="4"/>
        <v>44985</v>
      </c>
      <c r="V35" s="62" t="s">
        <v>79</v>
      </c>
    </row>
    <row r="36" spans="1:22" s="2" customFormat="1" x14ac:dyDescent="0.25">
      <c r="A36" s="31">
        <v>24</v>
      </c>
      <c r="B36" s="13" t="s">
        <v>130</v>
      </c>
      <c r="C36" s="13" t="s">
        <v>26</v>
      </c>
      <c r="D36" s="13" t="s">
        <v>101</v>
      </c>
      <c r="E36" s="13" t="s">
        <v>104</v>
      </c>
      <c r="F36" s="13" t="s">
        <v>64</v>
      </c>
      <c r="G36" s="53">
        <v>60000</v>
      </c>
      <c r="H36" s="54">
        <v>3486.68</v>
      </c>
      <c r="I36" s="55">
        <v>1722</v>
      </c>
      <c r="J36" s="55">
        <v>4260</v>
      </c>
      <c r="K36" s="55">
        <v>690</v>
      </c>
      <c r="L36" s="55">
        <v>1824</v>
      </c>
      <c r="M36" s="55">
        <v>4254</v>
      </c>
      <c r="N36" s="56">
        <v>25</v>
      </c>
      <c r="O36" s="54">
        <f t="shared" si="0"/>
        <v>12750</v>
      </c>
      <c r="P36" s="43">
        <f t="shared" si="1"/>
        <v>7057.68</v>
      </c>
      <c r="Q36" s="12">
        <f t="shared" si="2"/>
        <v>10338</v>
      </c>
      <c r="R36" s="54">
        <f t="shared" si="3"/>
        <v>52942.32</v>
      </c>
      <c r="S36" s="32">
        <v>12</v>
      </c>
      <c r="T36" s="33">
        <v>44798</v>
      </c>
      <c r="U36" s="33">
        <f t="shared" si="4"/>
        <v>44982</v>
      </c>
      <c r="V36" s="62" t="s">
        <v>79</v>
      </c>
    </row>
    <row r="37" spans="1:22" s="2" customFormat="1" x14ac:dyDescent="0.25">
      <c r="A37" s="31">
        <v>25</v>
      </c>
      <c r="B37" s="13" t="s">
        <v>132</v>
      </c>
      <c r="C37" s="13" t="s">
        <v>27</v>
      </c>
      <c r="D37" s="13" t="s">
        <v>101</v>
      </c>
      <c r="E37" s="13" t="s">
        <v>104</v>
      </c>
      <c r="F37" s="13" t="s">
        <v>64</v>
      </c>
      <c r="G37" s="53">
        <v>18000</v>
      </c>
      <c r="H37" s="54">
        <v>0</v>
      </c>
      <c r="I37" s="55">
        <v>516.6</v>
      </c>
      <c r="J37" s="55">
        <v>1278</v>
      </c>
      <c r="K37" s="55">
        <v>207</v>
      </c>
      <c r="L37" s="55">
        <v>547.20000000000005</v>
      </c>
      <c r="M37" s="55">
        <v>1276.2</v>
      </c>
      <c r="N37" s="56">
        <v>25</v>
      </c>
      <c r="O37" s="54">
        <f t="shared" si="0"/>
        <v>3825</v>
      </c>
      <c r="P37" s="43">
        <f t="shared" si="1"/>
        <v>1088.8000000000002</v>
      </c>
      <c r="Q37" s="12">
        <f t="shared" si="2"/>
        <v>3101.4</v>
      </c>
      <c r="R37" s="54">
        <f t="shared" si="3"/>
        <v>16911.2</v>
      </c>
      <c r="S37" s="32">
        <v>12</v>
      </c>
      <c r="T37" s="33">
        <v>44652</v>
      </c>
      <c r="U37" s="33">
        <f t="shared" si="4"/>
        <v>44835</v>
      </c>
      <c r="V37" s="62" t="s">
        <v>79</v>
      </c>
    </row>
    <row r="38" spans="1:22" s="2" customFormat="1" x14ac:dyDescent="0.25">
      <c r="A38" s="31">
        <v>26</v>
      </c>
      <c r="B38" s="13" t="s">
        <v>133</v>
      </c>
      <c r="C38" s="13" t="s">
        <v>134</v>
      </c>
      <c r="D38" s="13" t="s">
        <v>96</v>
      </c>
      <c r="E38" s="13" t="s">
        <v>104</v>
      </c>
      <c r="F38" s="13" t="s">
        <v>58</v>
      </c>
      <c r="G38" s="53">
        <v>40000</v>
      </c>
      <c r="H38" s="54">
        <v>442.65</v>
      </c>
      <c r="I38" s="55">
        <v>1148</v>
      </c>
      <c r="J38" s="55">
        <v>2840</v>
      </c>
      <c r="K38" s="55">
        <v>460</v>
      </c>
      <c r="L38" s="55">
        <v>1216</v>
      </c>
      <c r="M38" s="55">
        <v>2836</v>
      </c>
      <c r="N38" s="56">
        <v>25</v>
      </c>
      <c r="O38" s="54">
        <f t="shared" si="0"/>
        <v>8500</v>
      </c>
      <c r="P38" s="43">
        <f t="shared" si="1"/>
        <v>2831.65</v>
      </c>
      <c r="Q38" s="12">
        <f t="shared" si="2"/>
        <v>6892</v>
      </c>
      <c r="R38" s="54">
        <f t="shared" si="3"/>
        <v>37168.35</v>
      </c>
      <c r="S38" s="32">
        <v>12</v>
      </c>
      <c r="T38" s="33">
        <v>44814</v>
      </c>
      <c r="U38" s="33">
        <f t="shared" si="4"/>
        <v>44995</v>
      </c>
      <c r="V38" s="62" t="s">
        <v>80</v>
      </c>
    </row>
    <row r="39" spans="1:22" s="2" customFormat="1" x14ac:dyDescent="0.25">
      <c r="A39" s="31">
        <v>27</v>
      </c>
      <c r="B39" s="13" t="s">
        <v>135</v>
      </c>
      <c r="C39" s="13" t="s">
        <v>107</v>
      </c>
      <c r="D39" s="13" t="s">
        <v>101</v>
      </c>
      <c r="E39" s="13" t="s">
        <v>104</v>
      </c>
      <c r="F39" s="13" t="s">
        <v>54</v>
      </c>
      <c r="G39" s="53">
        <v>60000</v>
      </c>
      <c r="H39" s="54">
        <v>3486.68</v>
      </c>
      <c r="I39" s="55">
        <v>1722</v>
      </c>
      <c r="J39" s="55">
        <v>4260</v>
      </c>
      <c r="K39" s="55">
        <v>690</v>
      </c>
      <c r="L39" s="55">
        <v>1824</v>
      </c>
      <c r="M39" s="55">
        <v>4254</v>
      </c>
      <c r="N39" s="56">
        <v>25</v>
      </c>
      <c r="O39" s="54">
        <f t="shared" si="0"/>
        <v>12750</v>
      </c>
      <c r="P39" s="43">
        <f t="shared" si="1"/>
        <v>7057.68</v>
      </c>
      <c r="Q39" s="12">
        <f t="shared" si="2"/>
        <v>10338</v>
      </c>
      <c r="R39" s="54">
        <f t="shared" si="3"/>
        <v>52942.32</v>
      </c>
      <c r="S39" s="32">
        <v>12</v>
      </c>
      <c r="T39" s="33">
        <v>44801</v>
      </c>
      <c r="U39" s="33">
        <f t="shared" si="4"/>
        <v>44985</v>
      </c>
      <c r="V39" s="62" t="s">
        <v>81</v>
      </c>
    </row>
    <row r="40" spans="1:22" s="2" customFormat="1" x14ac:dyDescent="0.25">
      <c r="A40" s="31">
        <v>28</v>
      </c>
      <c r="B40" s="13" t="s">
        <v>136</v>
      </c>
      <c r="C40" s="13" t="s">
        <v>137</v>
      </c>
      <c r="D40" s="13" t="s">
        <v>101</v>
      </c>
      <c r="E40" s="13" t="s">
        <v>104</v>
      </c>
      <c r="F40" s="13" t="s">
        <v>61</v>
      </c>
      <c r="G40" s="53">
        <v>60000</v>
      </c>
      <c r="H40" s="54">
        <v>3486.68</v>
      </c>
      <c r="I40" s="55">
        <v>1722</v>
      </c>
      <c r="J40" s="55">
        <v>4260</v>
      </c>
      <c r="K40" s="55">
        <v>690</v>
      </c>
      <c r="L40" s="55">
        <v>1824</v>
      </c>
      <c r="M40" s="55">
        <v>4254</v>
      </c>
      <c r="N40" s="56">
        <v>25</v>
      </c>
      <c r="O40" s="54">
        <f t="shared" si="0"/>
        <v>12750</v>
      </c>
      <c r="P40" s="43">
        <f t="shared" si="1"/>
        <v>7057.68</v>
      </c>
      <c r="Q40" s="12">
        <f t="shared" si="2"/>
        <v>10338</v>
      </c>
      <c r="R40" s="54">
        <f t="shared" si="3"/>
        <v>52942.32</v>
      </c>
      <c r="S40" s="32">
        <v>12</v>
      </c>
      <c r="T40" s="33">
        <v>44820</v>
      </c>
      <c r="U40" s="33">
        <f t="shared" si="4"/>
        <v>45001</v>
      </c>
      <c r="V40" s="62" t="s">
        <v>82</v>
      </c>
    </row>
    <row r="41" spans="1:22" s="2" customFormat="1" x14ac:dyDescent="0.25">
      <c r="A41" s="31">
        <v>29</v>
      </c>
      <c r="B41" s="13" t="s">
        <v>138</v>
      </c>
      <c r="C41" s="13" t="s">
        <v>107</v>
      </c>
      <c r="D41" s="13" t="s">
        <v>101</v>
      </c>
      <c r="E41" s="13" t="s">
        <v>104</v>
      </c>
      <c r="F41" s="13" t="s">
        <v>61</v>
      </c>
      <c r="G41" s="53">
        <v>50000</v>
      </c>
      <c r="H41" s="54">
        <v>1854</v>
      </c>
      <c r="I41" s="55">
        <v>1435</v>
      </c>
      <c r="J41" s="55">
        <v>3550</v>
      </c>
      <c r="K41" s="55">
        <v>575</v>
      </c>
      <c r="L41" s="55">
        <v>1520</v>
      </c>
      <c r="M41" s="55">
        <v>3545</v>
      </c>
      <c r="N41" s="56">
        <v>25</v>
      </c>
      <c r="O41" s="54">
        <f t="shared" si="0"/>
        <v>10625</v>
      </c>
      <c r="P41" s="43">
        <f t="shared" si="1"/>
        <v>4834</v>
      </c>
      <c r="Q41" s="12">
        <f t="shared" si="2"/>
        <v>8615</v>
      </c>
      <c r="R41" s="54">
        <f t="shared" si="3"/>
        <v>45166</v>
      </c>
      <c r="S41" s="32">
        <v>12</v>
      </c>
      <c r="T41" s="33">
        <v>44818</v>
      </c>
      <c r="U41" s="33">
        <f t="shared" si="4"/>
        <v>44999</v>
      </c>
      <c r="V41" s="62" t="s">
        <v>82</v>
      </c>
    </row>
    <row r="42" spans="1:22" s="2" customFormat="1" x14ac:dyDescent="0.25">
      <c r="A42" s="31">
        <v>30</v>
      </c>
      <c r="B42" s="13" t="s">
        <v>139</v>
      </c>
      <c r="C42" s="13" t="s">
        <v>26</v>
      </c>
      <c r="D42" s="13" t="s">
        <v>96</v>
      </c>
      <c r="E42" s="13" t="s">
        <v>104</v>
      </c>
      <c r="F42" s="13" t="s">
        <v>61</v>
      </c>
      <c r="G42" s="53">
        <v>40000</v>
      </c>
      <c r="H42" s="54">
        <v>442.65</v>
      </c>
      <c r="I42" s="55">
        <v>1148</v>
      </c>
      <c r="J42" s="55">
        <v>2840</v>
      </c>
      <c r="K42" s="55">
        <v>460</v>
      </c>
      <c r="L42" s="55">
        <v>1216</v>
      </c>
      <c r="M42" s="55">
        <v>2836</v>
      </c>
      <c r="N42" s="56">
        <v>25</v>
      </c>
      <c r="O42" s="54">
        <f t="shared" si="0"/>
        <v>8500</v>
      </c>
      <c r="P42" s="43">
        <f t="shared" si="1"/>
        <v>2831.65</v>
      </c>
      <c r="Q42" s="12">
        <f t="shared" si="2"/>
        <v>6892</v>
      </c>
      <c r="R42" s="54">
        <f t="shared" si="3"/>
        <v>37168.35</v>
      </c>
      <c r="S42" s="32">
        <v>12</v>
      </c>
      <c r="T42" s="33">
        <v>44813</v>
      </c>
      <c r="U42" s="33">
        <f t="shared" si="4"/>
        <v>44994</v>
      </c>
      <c r="V42" s="62" t="s">
        <v>82</v>
      </c>
    </row>
    <row r="43" spans="1:22" s="2" customFormat="1" x14ac:dyDescent="0.25">
      <c r="A43" s="31">
        <v>31</v>
      </c>
      <c r="B43" s="13" t="s">
        <v>140</v>
      </c>
      <c r="C43" s="13" t="s">
        <v>107</v>
      </c>
      <c r="D43" s="13" t="s">
        <v>101</v>
      </c>
      <c r="E43" s="13" t="s">
        <v>104</v>
      </c>
      <c r="F43" s="13" t="s">
        <v>61</v>
      </c>
      <c r="G43" s="53">
        <v>40000</v>
      </c>
      <c r="H43" s="54">
        <v>442.65</v>
      </c>
      <c r="I43" s="55">
        <v>1148</v>
      </c>
      <c r="J43" s="55">
        <v>2840</v>
      </c>
      <c r="K43" s="55">
        <v>460</v>
      </c>
      <c r="L43" s="55">
        <v>1216</v>
      </c>
      <c r="M43" s="55">
        <v>2836</v>
      </c>
      <c r="N43" s="56">
        <v>25</v>
      </c>
      <c r="O43" s="54">
        <f t="shared" si="0"/>
        <v>8500</v>
      </c>
      <c r="P43" s="43">
        <f t="shared" si="1"/>
        <v>2831.65</v>
      </c>
      <c r="Q43" s="12">
        <f t="shared" si="2"/>
        <v>6892</v>
      </c>
      <c r="R43" s="54">
        <f t="shared" si="3"/>
        <v>37168.35</v>
      </c>
      <c r="S43" s="32">
        <v>12</v>
      </c>
      <c r="T43" s="33">
        <v>44660</v>
      </c>
      <c r="U43" s="33">
        <f t="shared" si="4"/>
        <v>44843</v>
      </c>
      <c r="V43" s="62" t="s">
        <v>82</v>
      </c>
    </row>
    <row r="44" spans="1:22" s="2" customFormat="1" x14ac:dyDescent="0.25">
      <c r="A44" s="31">
        <v>32</v>
      </c>
      <c r="B44" s="13" t="s">
        <v>183</v>
      </c>
      <c r="C44" s="13" t="s">
        <v>107</v>
      </c>
      <c r="D44" s="13" t="s">
        <v>101</v>
      </c>
      <c r="E44" s="13" t="s">
        <v>104</v>
      </c>
      <c r="F44" s="13" t="s">
        <v>61</v>
      </c>
      <c r="G44" s="53">
        <v>40000</v>
      </c>
      <c r="H44" s="54">
        <v>442.65</v>
      </c>
      <c r="I44" s="55">
        <v>1148</v>
      </c>
      <c r="J44" s="55">
        <v>2840</v>
      </c>
      <c r="K44" s="55">
        <v>460</v>
      </c>
      <c r="L44" s="55">
        <v>1216</v>
      </c>
      <c r="M44" s="55">
        <v>2836</v>
      </c>
      <c r="N44" s="56">
        <v>25</v>
      </c>
      <c r="O44" s="54">
        <f t="shared" si="0"/>
        <v>8500</v>
      </c>
      <c r="P44" s="43">
        <f t="shared" si="1"/>
        <v>2831.65</v>
      </c>
      <c r="Q44" s="12">
        <f t="shared" si="2"/>
        <v>6892</v>
      </c>
      <c r="R44" s="54">
        <f t="shared" si="3"/>
        <v>37168.35</v>
      </c>
      <c r="S44" s="32">
        <v>12</v>
      </c>
      <c r="T44" s="33">
        <v>44835</v>
      </c>
      <c r="U44" s="33">
        <f t="shared" si="4"/>
        <v>45017</v>
      </c>
      <c r="V44" s="62" t="s">
        <v>82</v>
      </c>
    </row>
    <row r="45" spans="1:22" s="2" customFormat="1" x14ac:dyDescent="0.25">
      <c r="A45" s="31">
        <v>33</v>
      </c>
      <c r="B45" s="13" t="s">
        <v>141</v>
      </c>
      <c r="C45" s="13" t="s">
        <v>26</v>
      </c>
      <c r="D45" s="13" t="s">
        <v>101</v>
      </c>
      <c r="E45" s="13" t="s">
        <v>104</v>
      </c>
      <c r="F45" s="13" t="s">
        <v>100</v>
      </c>
      <c r="G45" s="53">
        <v>70000</v>
      </c>
      <c r="H45" s="54">
        <v>5368.48</v>
      </c>
      <c r="I45" s="55">
        <v>2009</v>
      </c>
      <c r="J45" s="55">
        <v>4970</v>
      </c>
      <c r="K45" s="55">
        <v>748.08</v>
      </c>
      <c r="L45" s="55">
        <v>2128</v>
      </c>
      <c r="M45" s="55">
        <v>4963</v>
      </c>
      <c r="N45" s="56">
        <v>25</v>
      </c>
      <c r="O45" s="54">
        <f t="shared" ref="O45:O81" si="5">+I45+J45+K45+L45+M45</f>
        <v>14818.08</v>
      </c>
      <c r="P45" s="43">
        <f t="shared" ref="P45:P81" si="6">+H45+I45+L45+N45</f>
        <v>9530.48</v>
      </c>
      <c r="Q45" s="12">
        <f t="shared" ref="Q45:Q81" si="7">+J45+L45+M45</f>
        <v>12061</v>
      </c>
      <c r="R45" s="54">
        <f t="shared" ref="R45:R81" si="8">+G45-P45</f>
        <v>60469.520000000004</v>
      </c>
      <c r="S45" s="32">
        <v>12</v>
      </c>
      <c r="T45" s="33">
        <v>44811</v>
      </c>
      <c r="U45" s="33">
        <f t="shared" ref="U45:U76" si="9">EDATE(T45,6)</f>
        <v>44992</v>
      </c>
      <c r="V45" s="62" t="s">
        <v>98</v>
      </c>
    </row>
    <row r="46" spans="1:22" s="2" customFormat="1" x14ac:dyDescent="0.25">
      <c r="A46" s="31">
        <v>34</v>
      </c>
      <c r="B46" s="13" t="s">
        <v>142</v>
      </c>
      <c r="C46" s="13" t="s">
        <v>107</v>
      </c>
      <c r="D46" s="13" t="s">
        <v>96</v>
      </c>
      <c r="E46" s="13" t="s">
        <v>104</v>
      </c>
      <c r="F46" s="13" t="s">
        <v>28</v>
      </c>
      <c r="G46" s="53">
        <v>40000</v>
      </c>
      <c r="H46" s="54">
        <v>442.65</v>
      </c>
      <c r="I46" s="55">
        <v>1148</v>
      </c>
      <c r="J46" s="55">
        <v>2840</v>
      </c>
      <c r="K46" s="55">
        <v>460</v>
      </c>
      <c r="L46" s="55">
        <v>1216</v>
      </c>
      <c r="M46" s="55">
        <v>2836</v>
      </c>
      <c r="N46" s="56">
        <v>25</v>
      </c>
      <c r="O46" s="54">
        <f t="shared" si="5"/>
        <v>8500</v>
      </c>
      <c r="P46" s="43">
        <f t="shared" si="6"/>
        <v>2831.65</v>
      </c>
      <c r="Q46" s="12">
        <f t="shared" si="7"/>
        <v>6892</v>
      </c>
      <c r="R46" s="54">
        <f t="shared" si="8"/>
        <v>37168.35</v>
      </c>
      <c r="S46" s="32">
        <v>12</v>
      </c>
      <c r="T46" s="33">
        <v>44815</v>
      </c>
      <c r="U46" s="33">
        <f t="shared" si="9"/>
        <v>44996</v>
      </c>
      <c r="V46" s="62" t="s">
        <v>83</v>
      </c>
    </row>
    <row r="47" spans="1:22" s="2" customFormat="1" x14ac:dyDescent="0.25">
      <c r="A47" s="31">
        <v>35</v>
      </c>
      <c r="B47" s="13" t="s">
        <v>143</v>
      </c>
      <c r="C47" s="13" t="s">
        <v>107</v>
      </c>
      <c r="D47" s="13" t="s">
        <v>96</v>
      </c>
      <c r="E47" s="13" t="s">
        <v>104</v>
      </c>
      <c r="F47" s="13" t="s">
        <v>28</v>
      </c>
      <c r="G47" s="53">
        <v>40000</v>
      </c>
      <c r="H47" s="54">
        <v>215.78</v>
      </c>
      <c r="I47" s="55">
        <v>1148</v>
      </c>
      <c r="J47" s="55">
        <v>2840</v>
      </c>
      <c r="K47" s="55">
        <v>460</v>
      </c>
      <c r="L47" s="55">
        <v>1216</v>
      </c>
      <c r="M47" s="55">
        <v>2836</v>
      </c>
      <c r="N47" s="56">
        <v>1537.45</v>
      </c>
      <c r="O47" s="54">
        <f t="shared" si="5"/>
        <v>8500</v>
      </c>
      <c r="P47" s="43">
        <f t="shared" si="6"/>
        <v>4117.2299999999996</v>
      </c>
      <c r="Q47" s="12">
        <f t="shared" si="7"/>
        <v>6892</v>
      </c>
      <c r="R47" s="54">
        <f t="shared" si="8"/>
        <v>35882.770000000004</v>
      </c>
      <c r="S47" s="32">
        <v>12</v>
      </c>
      <c r="T47" s="33">
        <v>44815</v>
      </c>
      <c r="U47" s="33">
        <f t="shared" si="9"/>
        <v>44996</v>
      </c>
      <c r="V47" s="62" t="s">
        <v>83</v>
      </c>
    </row>
    <row r="48" spans="1:22" s="2" customFormat="1" x14ac:dyDescent="0.25">
      <c r="A48" s="31">
        <v>36</v>
      </c>
      <c r="B48" s="13" t="s">
        <v>144</v>
      </c>
      <c r="C48" s="13" t="s">
        <v>103</v>
      </c>
      <c r="D48" s="13" t="s">
        <v>101</v>
      </c>
      <c r="E48" s="13" t="s">
        <v>104</v>
      </c>
      <c r="F48" s="13" t="s">
        <v>36</v>
      </c>
      <c r="G48" s="53">
        <v>31500</v>
      </c>
      <c r="H48" s="54">
        <v>0</v>
      </c>
      <c r="I48" s="55">
        <v>904.05</v>
      </c>
      <c r="J48" s="55">
        <v>2236.5</v>
      </c>
      <c r="K48" s="55">
        <v>362.25</v>
      </c>
      <c r="L48" s="55">
        <v>957.6</v>
      </c>
      <c r="M48" s="55">
        <v>2233.35</v>
      </c>
      <c r="N48" s="56">
        <v>25</v>
      </c>
      <c r="O48" s="54">
        <f t="shared" si="5"/>
        <v>6693.75</v>
      </c>
      <c r="P48" s="43">
        <f t="shared" si="6"/>
        <v>1886.65</v>
      </c>
      <c r="Q48" s="12">
        <f t="shared" si="7"/>
        <v>5427.45</v>
      </c>
      <c r="R48" s="54">
        <f t="shared" si="8"/>
        <v>29613.35</v>
      </c>
      <c r="S48" s="32">
        <v>12</v>
      </c>
      <c r="T48" s="33">
        <v>44821</v>
      </c>
      <c r="U48" s="33">
        <f t="shared" si="9"/>
        <v>45002</v>
      </c>
      <c r="V48" s="62" t="s">
        <v>84</v>
      </c>
    </row>
    <row r="49" spans="1:22" s="2" customFormat="1" x14ac:dyDescent="0.25">
      <c r="A49" s="31">
        <v>37</v>
      </c>
      <c r="B49" s="13" t="s">
        <v>145</v>
      </c>
      <c r="C49" s="13" t="s">
        <v>107</v>
      </c>
      <c r="D49" s="13" t="s">
        <v>101</v>
      </c>
      <c r="E49" s="13" t="s">
        <v>104</v>
      </c>
      <c r="F49" s="13" t="s">
        <v>39</v>
      </c>
      <c r="G49" s="53">
        <v>40000</v>
      </c>
      <c r="H49" s="54">
        <v>442.65</v>
      </c>
      <c r="I49" s="55">
        <v>1148</v>
      </c>
      <c r="J49" s="55">
        <v>2840</v>
      </c>
      <c r="K49" s="55">
        <v>460</v>
      </c>
      <c r="L49" s="55">
        <v>1216</v>
      </c>
      <c r="M49" s="55">
        <v>2836</v>
      </c>
      <c r="N49" s="56">
        <v>25</v>
      </c>
      <c r="O49" s="54">
        <f t="shared" si="5"/>
        <v>8500</v>
      </c>
      <c r="P49" s="43">
        <f t="shared" si="6"/>
        <v>2831.65</v>
      </c>
      <c r="Q49" s="12">
        <f t="shared" si="7"/>
        <v>6892</v>
      </c>
      <c r="R49" s="54">
        <f t="shared" si="8"/>
        <v>37168.35</v>
      </c>
      <c r="S49" s="32">
        <v>12</v>
      </c>
      <c r="T49" s="33">
        <v>44686</v>
      </c>
      <c r="U49" s="33">
        <f t="shared" si="9"/>
        <v>44870</v>
      </c>
      <c r="V49" s="62" t="s">
        <v>85</v>
      </c>
    </row>
    <row r="50" spans="1:22" s="2" customFormat="1" x14ac:dyDescent="0.25">
      <c r="A50" s="31">
        <v>38</v>
      </c>
      <c r="B50" s="13" t="s">
        <v>186</v>
      </c>
      <c r="C50" s="13" t="s">
        <v>148</v>
      </c>
      <c r="D50" s="13" t="s">
        <v>96</v>
      </c>
      <c r="E50" s="13" t="s">
        <v>104</v>
      </c>
      <c r="F50" s="13" t="s">
        <v>39</v>
      </c>
      <c r="G50" s="53">
        <v>25000</v>
      </c>
      <c r="H50" s="54">
        <v>0</v>
      </c>
      <c r="I50" s="55">
        <v>717.5</v>
      </c>
      <c r="J50" s="55">
        <v>1775</v>
      </c>
      <c r="K50" s="55">
        <v>287.5</v>
      </c>
      <c r="L50" s="55">
        <v>760</v>
      </c>
      <c r="M50" s="55">
        <v>1772.5</v>
      </c>
      <c r="N50" s="56">
        <v>25</v>
      </c>
      <c r="O50" s="54">
        <f t="shared" si="5"/>
        <v>5312.5</v>
      </c>
      <c r="P50" s="43">
        <f t="shared" si="6"/>
        <v>1502.5</v>
      </c>
      <c r="Q50" s="12">
        <f t="shared" si="7"/>
        <v>4307.5</v>
      </c>
      <c r="R50" s="54">
        <f t="shared" si="8"/>
        <v>23497.5</v>
      </c>
      <c r="S50" s="32">
        <v>12</v>
      </c>
      <c r="T50" s="33">
        <v>44805</v>
      </c>
      <c r="U50" s="33">
        <f t="shared" si="9"/>
        <v>44986</v>
      </c>
      <c r="V50" s="62" t="s">
        <v>85</v>
      </c>
    </row>
    <row r="51" spans="1:22" s="2" customFormat="1" x14ac:dyDescent="0.25">
      <c r="A51" s="31">
        <v>39</v>
      </c>
      <c r="B51" s="13" t="s">
        <v>146</v>
      </c>
      <c r="C51" s="13" t="s">
        <v>103</v>
      </c>
      <c r="D51" s="13" t="s">
        <v>96</v>
      </c>
      <c r="E51" s="13" t="s">
        <v>104</v>
      </c>
      <c r="F51" s="13" t="s">
        <v>55</v>
      </c>
      <c r="G51" s="53">
        <v>30000</v>
      </c>
      <c r="H51" s="54">
        <v>0</v>
      </c>
      <c r="I51" s="55">
        <v>861</v>
      </c>
      <c r="J51" s="55">
        <v>2130</v>
      </c>
      <c r="K51" s="55">
        <v>345</v>
      </c>
      <c r="L51" s="55">
        <v>912</v>
      </c>
      <c r="M51" s="55">
        <v>2127</v>
      </c>
      <c r="N51" s="56">
        <v>25</v>
      </c>
      <c r="O51" s="54">
        <f t="shared" si="5"/>
        <v>6375</v>
      </c>
      <c r="P51" s="43">
        <f t="shared" si="6"/>
        <v>1798</v>
      </c>
      <c r="Q51" s="12">
        <f t="shared" si="7"/>
        <v>5169</v>
      </c>
      <c r="R51" s="54">
        <f t="shared" si="8"/>
        <v>28202</v>
      </c>
      <c r="S51" s="32">
        <v>12</v>
      </c>
      <c r="T51" s="33">
        <v>44815</v>
      </c>
      <c r="U51" s="33">
        <f t="shared" si="9"/>
        <v>44996</v>
      </c>
      <c r="V51" s="62" t="s">
        <v>86</v>
      </c>
    </row>
    <row r="52" spans="1:22" s="2" customFormat="1" x14ac:dyDescent="0.25">
      <c r="A52" s="31">
        <v>40</v>
      </c>
      <c r="B52" s="13" t="s">
        <v>147</v>
      </c>
      <c r="C52" s="13" t="s">
        <v>131</v>
      </c>
      <c r="D52" s="13" t="s">
        <v>101</v>
      </c>
      <c r="E52" s="13" t="s">
        <v>104</v>
      </c>
      <c r="F52" s="13" t="s">
        <v>55</v>
      </c>
      <c r="G52" s="53">
        <v>22000</v>
      </c>
      <c r="H52" s="54">
        <v>0</v>
      </c>
      <c r="I52" s="55">
        <v>631.4</v>
      </c>
      <c r="J52" s="55">
        <v>1562</v>
      </c>
      <c r="K52" s="55">
        <v>253</v>
      </c>
      <c r="L52" s="55">
        <v>668.8</v>
      </c>
      <c r="M52" s="55">
        <v>1559.8</v>
      </c>
      <c r="N52" s="56">
        <v>25</v>
      </c>
      <c r="O52" s="54">
        <f t="shared" si="5"/>
        <v>4675</v>
      </c>
      <c r="P52" s="43">
        <f t="shared" si="6"/>
        <v>1325.1999999999998</v>
      </c>
      <c r="Q52" s="12">
        <f t="shared" si="7"/>
        <v>3790.6000000000004</v>
      </c>
      <c r="R52" s="54">
        <f t="shared" si="8"/>
        <v>20674.8</v>
      </c>
      <c r="S52" s="32">
        <v>12</v>
      </c>
      <c r="T52" s="33">
        <v>44649</v>
      </c>
      <c r="U52" s="33">
        <f t="shared" si="9"/>
        <v>44833</v>
      </c>
      <c r="V52" s="62" t="s">
        <v>86</v>
      </c>
    </row>
    <row r="53" spans="1:22" s="2" customFormat="1" x14ac:dyDescent="0.25">
      <c r="A53" s="31">
        <v>41</v>
      </c>
      <c r="B53" s="13" t="s">
        <v>184</v>
      </c>
      <c r="C53" s="13" t="s">
        <v>26</v>
      </c>
      <c r="D53" s="13" t="s">
        <v>101</v>
      </c>
      <c r="E53" s="13" t="s">
        <v>104</v>
      </c>
      <c r="F53" s="13" t="s">
        <v>69</v>
      </c>
      <c r="G53" s="53">
        <v>80000</v>
      </c>
      <c r="H53" s="54">
        <v>7400.87</v>
      </c>
      <c r="I53" s="55">
        <v>2296</v>
      </c>
      <c r="J53" s="55">
        <v>2485</v>
      </c>
      <c r="K53" s="55">
        <v>0</v>
      </c>
      <c r="L53" s="55">
        <v>2432</v>
      </c>
      <c r="M53" s="55">
        <v>2481.5</v>
      </c>
      <c r="N53" s="56">
        <v>25</v>
      </c>
      <c r="O53" s="54">
        <f t="shared" si="5"/>
        <v>9694.5</v>
      </c>
      <c r="P53" s="43">
        <f t="shared" si="6"/>
        <v>12153.869999999999</v>
      </c>
      <c r="Q53" s="12">
        <f t="shared" si="7"/>
        <v>7398.5</v>
      </c>
      <c r="R53" s="54">
        <f t="shared" si="8"/>
        <v>67846.13</v>
      </c>
      <c r="S53" s="32">
        <v>12</v>
      </c>
      <c r="T53" s="33">
        <v>44798</v>
      </c>
      <c r="U53" s="33">
        <f t="shared" si="9"/>
        <v>44982</v>
      </c>
      <c r="V53" s="62" t="s">
        <v>87</v>
      </c>
    </row>
    <row r="54" spans="1:22" s="2" customFormat="1" x14ac:dyDescent="0.25">
      <c r="A54" s="31">
        <v>42</v>
      </c>
      <c r="B54" s="13" t="s">
        <v>149</v>
      </c>
      <c r="C54" s="13" t="s">
        <v>150</v>
      </c>
      <c r="D54" s="13" t="s">
        <v>96</v>
      </c>
      <c r="E54" s="13" t="s">
        <v>104</v>
      </c>
      <c r="F54" s="13" t="s">
        <v>67</v>
      </c>
      <c r="G54" s="53">
        <v>35000</v>
      </c>
      <c r="H54" s="54">
        <v>0</v>
      </c>
      <c r="I54" s="55">
        <v>1004.5</v>
      </c>
      <c r="J54" s="55">
        <v>2485</v>
      </c>
      <c r="K54" s="55">
        <v>402.5</v>
      </c>
      <c r="L54" s="55">
        <v>1064</v>
      </c>
      <c r="M54" s="55">
        <v>2481.5</v>
      </c>
      <c r="N54" s="56">
        <v>25</v>
      </c>
      <c r="O54" s="54">
        <f t="shared" si="5"/>
        <v>7437.5</v>
      </c>
      <c r="P54" s="43">
        <f t="shared" si="6"/>
        <v>2093.5</v>
      </c>
      <c r="Q54" s="12">
        <f t="shared" si="7"/>
        <v>6030.5</v>
      </c>
      <c r="R54" s="54">
        <f t="shared" si="8"/>
        <v>32906.5</v>
      </c>
      <c r="S54" s="32">
        <v>12</v>
      </c>
      <c r="T54" s="33">
        <v>44812</v>
      </c>
      <c r="U54" s="33">
        <f t="shared" si="9"/>
        <v>44993</v>
      </c>
      <c r="V54" s="62" t="s">
        <v>88</v>
      </c>
    </row>
    <row r="55" spans="1:22" s="2" customFormat="1" x14ac:dyDescent="0.25">
      <c r="A55" s="31">
        <v>43</v>
      </c>
      <c r="B55" s="13" t="s">
        <v>151</v>
      </c>
      <c r="C55" s="13" t="s">
        <v>152</v>
      </c>
      <c r="D55" s="13" t="s">
        <v>101</v>
      </c>
      <c r="E55" s="13" t="s">
        <v>104</v>
      </c>
      <c r="F55" s="13" t="s">
        <v>60</v>
      </c>
      <c r="G55" s="53">
        <v>50000</v>
      </c>
      <c r="H55" s="54">
        <v>1854</v>
      </c>
      <c r="I55" s="55">
        <v>1435</v>
      </c>
      <c r="J55" s="55">
        <v>3550</v>
      </c>
      <c r="K55" s="55">
        <v>575</v>
      </c>
      <c r="L55" s="55">
        <v>1520</v>
      </c>
      <c r="M55" s="55">
        <v>3545</v>
      </c>
      <c r="N55" s="56">
        <v>25</v>
      </c>
      <c r="O55" s="54">
        <f t="shared" si="5"/>
        <v>10625</v>
      </c>
      <c r="P55" s="43">
        <f t="shared" si="6"/>
        <v>4834</v>
      </c>
      <c r="Q55" s="12">
        <f t="shared" si="7"/>
        <v>8615</v>
      </c>
      <c r="R55" s="54">
        <f t="shared" si="8"/>
        <v>45166</v>
      </c>
      <c r="S55" s="32">
        <v>12</v>
      </c>
      <c r="T55" s="33">
        <v>44819</v>
      </c>
      <c r="U55" s="33">
        <f t="shared" si="9"/>
        <v>45000</v>
      </c>
      <c r="V55" s="62" t="s">
        <v>89</v>
      </c>
    </row>
    <row r="56" spans="1:22" x14ac:dyDescent="0.25">
      <c r="A56" s="31">
        <v>44</v>
      </c>
      <c r="B56" s="13" t="s">
        <v>153</v>
      </c>
      <c r="C56" s="13" t="s">
        <v>103</v>
      </c>
      <c r="D56" s="13" t="s">
        <v>101</v>
      </c>
      <c r="E56" s="13" t="s">
        <v>104</v>
      </c>
      <c r="F56" s="13" t="s">
        <v>60</v>
      </c>
      <c r="G56" s="53">
        <v>40000</v>
      </c>
      <c r="H56" s="54">
        <v>442.65</v>
      </c>
      <c r="I56" s="55">
        <v>1148</v>
      </c>
      <c r="J56" s="55">
        <v>2840</v>
      </c>
      <c r="K56" s="55">
        <v>460</v>
      </c>
      <c r="L56" s="55">
        <v>1216</v>
      </c>
      <c r="M56" s="55">
        <v>2836</v>
      </c>
      <c r="N56" s="56">
        <v>25</v>
      </c>
      <c r="O56" s="54">
        <f t="shared" si="5"/>
        <v>8500</v>
      </c>
      <c r="P56" s="43">
        <f t="shared" si="6"/>
        <v>2831.65</v>
      </c>
      <c r="Q56" s="12">
        <f t="shared" si="7"/>
        <v>6892</v>
      </c>
      <c r="R56" s="54">
        <f t="shared" si="8"/>
        <v>37168.35</v>
      </c>
      <c r="S56" s="32">
        <v>12</v>
      </c>
      <c r="T56" s="33">
        <v>44805</v>
      </c>
      <c r="U56" s="33">
        <f t="shared" si="9"/>
        <v>44986</v>
      </c>
      <c r="V56" s="62" t="s">
        <v>89</v>
      </c>
    </row>
    <row r="57" spans="1:22" x14ac:dyDescent="0.25">
      <c r="A57" s="31">
        <v>45</v>
      </c>
      <c r="B57" s="13" t="s">
        <v>154</v>
      </c>
      <c r="C57" s="13" t="s">
        <v>37</v>
      </c>
      <c r="D57" s="13" t="s">
        <v>101</v>
      </c>
      <c r="E57" s="13" t="s">
        <v>104</v>
      </c>
      <c r="F57" s="13" t="s">
        <v>52</v>
      </c>
      <c r="G57" s="53">
        <v>13000</v>
      </c>
      <c r="H57" s="54">
        <v>0</v>
      </c>
      <c r="I57" s="55">
        <v>373.1</v>
      </c>
      <c r="J57" s="55">
        <v>923</v>
      </c>
      <c r="K57" s="55">
        <v>149.5</v>
      </c>
      <c r="L57" s="55">
        <v>395.2</v>
      </c>
      <c r="M57" s="55">
        <v>921.7</v>
      </c>
      <c r="N57" s="56">
        <v>25</v>
      </c>
      <c r="O57" s="54">
        <f t="shared" si="5"/>
        <v>2762.5</v>
      </c>
      <c r="P57" s="43">
        <f t="shared" si="6"/>
        <v>793.3</v>
      </c>
      <c r="Q57" s="12">
        <f t="shared" si="7"/>
        <v>2239.9</v>
      </c>
      <c r="R57" s="54">
        <f t="shared" si="8"/>
        <v>12206.7</v>
      </c>
      <c r="S57" s="32">
        <v>12</v>
      </c>
      <c r="T57" s="33">
        <v>44682</v>
      </c>
      <c r="U57" s="33">
        <f t="shared" si="9"/>
        <v>44866</v>
      </c>
      <c r="V57" s="62" t="s">
        <v>90</v>
      </c>
    </row>
    <row r="58" spans="1:22" x14ac:dyDescent="0.25">
      <c r="A58" s="31">
        <v>46</v>
      </c>
      <c r="B58" s="13" t="s">
        <v>155</v>
      </c>
      <c r="C58" s="13" t="s">
        <v>26</v>
      </c>
      <c r="D58" s="13" t="s">
        <v>101</v>
      </c>
      <c r="E58" s="13" t="s">
        <v>104</v>
      </c>
      <c r="F58" s="13" t="s">
        <v>56</v>
      </c>
      <c r="G58" s="53">
        <v>80000</v>
      </c>
      <c r="H58" s="54">
        <v>7400.87</v>
      </c>
      <c r="I58" s="55">
        <v>2296</v>
      </c>
      <c r="J58" s="55">
        <v>5680</v>
      </c>
      <c r="K58" s="55">
        <v>748.08</v>
      </c>
      <c r="L58" s="55">
        <v>2432</v>
      </c>
      <c r="M58" s="55">
        <v>5672</v>
      </c>
      <c r="N58" s="56">
        <v>25</v>
      </c>
      <c r="O58" s="54">
        <f t="shared" si="5"/>
        <v>16828.080000000002</v>
      </c>
      <c r="P58" s="43">
        <f t="shared" si="6"/>
        <v>12153.869999999999</v>
      </c>
      <c r="Q58" s="12">
        <f t="shared" si="7"/>
        <v>13784</v>
      </c>
      <c r="R58" s="54">
        <f t="shared" si="8"/>
        <v>67846.13</v>
      </c>
      <c r="S58" s="32">
        <v>12</v>
      </c>
      <c r="T58" s="33">
        <v>44652</v>
      </c>
      <c r="U58" s="33">
        <f t="shared" si="9"/>
        <v>44835</v>
      </c>
      <c r="V58" s="62" t="s">
        <v>91</v>
      </c>
    </row>
    <row r="59" spans="1:22" s="2" customFormat="1" x14ac:dyDescent="0.25">
      <c r="A59" s="31">
        <v>47</v>
      </c>
      <c r="B59" s="13" t="s">
        <v>162</v>
      </c>
      <c r="C59" s="13" t="s">
        <v>31</v>
      </c>
      <c r="D59" s="13" t="s">
        <v>101</v>
      </c>
      <c r="E59" s="13" t="s">
        <v>104</v>
      </c>
      <c r="F59" s="13" t="s">
        <v>56</v>
      </c>
      <c r="G59" s="53">
        <v>55000</v>
      </c>
      <c r="H59" s="54">
        <v>2559.6799999999998</v>
      </c>
      <c r="I59" s="55">
        <v>1578.5</v>
      </c>
      <c r="J59" s="55">
        <v>3905</v>
      </c>
      <c r="K59" s="55">
        <v>632.5</v>
      </c>
      <c r="L59" s="55">
        <v>1672</v>
      </c>
      <c r="M59" s="55">
        <v>3899.5</v>
      </c>
      <c r="N59" s="56">
        <v>25</v>
      </c>
      <c r="O59" s="54">
        <f t="shared" si="5"/>
        <v>11687.5</v>
      </c>
      <c r="P59" s="43">
        <f t="shared" si="6"/>
        <v>5835.18</v>
      </c>
      <c r="Q59" s="12">
        <f t="shared" si="7"/>
        <v>9476.5</v>
      </c>
      <c r="R59" s="54">
        <f t="shared" si="8"/>
        <v>49164.82</v>
      </c>
      <c r="S59" s="32">
        <v>12</v>
      </c>
      <c r="T59" s="33">
        <v>44805</v>
      </c>
      <c r="U59" s="33">
        <f t="shared" si="9"/>
        <v>44986</v>
      </c>
      <c r="V59" s="62" t="s">
        <v>91</v>
      </c>
    </row>
    <row r="60" spans="1:22" x14ac:dyDescent="0.25">
      <c r="A60" s="31">
        <v>48</v>
      </c>
      <c r="B60" s="13" t="s">
        <v>156</v>
      </c>
      <c r="C60" s="13" t="s">
        <v>157</v>
      </c>
      <c r="D60" s="13" t="s">
        <v>101</v>
      </c>
      <c r="E60" s="13" t="s">
        <v>104</v>
      </c>
      <c r="F60" s="13" t="s">
        <v>56</v>
      </c>
      <c r="G60" s="53">
        <v>50000</v>
      </c>
      <c r="H60" s="54">
        <v>1854</v>
      </c>
      <c r="I60" s="55">
        <v>1435</v>
      </c>
      <c r="J60" s="55">
        <v>3550</v>
      </c>
      <c r="K60" s="55">
        <v>575</v>
      </c>
      <c r="L60" s="55">
        <v>1520</v>
      </c>
      <c r="M60" s="55">
        <v>3545</v>
      </c>
      <c r="N60" s="56">
        <v>25</v>
      </c>
      <c r="O60" s="54">
        <f t="shared" si="5"/>
        <v>10625</v>
      </c>
      <c r="P60" s="43">
        <f t="shared" si="6"/>
        <v>4834</v>
      </c>
      <c r="Q60" s="12">
        <f t="shared" si="7"/>
        <v>8615</v>
      </c>
      <c r="R60" s="54">
        <f t="shared" si="8"/>
        <v>45166</v>
      </c>
      <c r="S60" s="32">
        <v>12</v>
      </c>
      <c r="T60" s="33">
        <v>44801</v>
      </c>
      <c r="U60" s="33">
        <f t="shared" si="9"/>
        <v>44985</v>
      </c>
      <c r="V60" s="62" t="s">
        <v>91</v>
      </c>
    </row>
    <row r="61" spans="1:22" x14ac:dyDescent="0.25">
      <c r="A61" s="31">
        <v>49</v>
      </c>
      <c r="B61" s="13" t="s">
        <v>158</v>
      </c>
      <c r="C61" s="13" t="s">
        <v>32</v>
      </c>
      <c r="D61" s="13" t="s">
        <v>96</v>
      </c>
      <c r="E61" s="13" t="s">
        <v>104</v>
      </c>
      <c r="F61" s="13" t="s">
        <v>56</v>
      </c>
      <c r="G61" s="53">
        <v>30000</v>
      </c>
      <c r="H61" s="54">
        <v>0</v>
      </c>
      <c r="I61" s="55">
        <v>861</v>
      </c>
      <c r="J61" s="55">
        <v>2130</v>
      </c>
      <c r="K61" s="55">
        <v>345</v>
      </c>
      <c r="L61" s="55">
        <v>912</v>
      </c>
      <c r="M61" s="55">
        <v>2127</v>
      </c>
      <c r="N61" s="56">
        <v>25</v>
      </c>
      <c r="O61" s="54">
        <f t="shared" si="5"/>
        <v>6375</v>
      </c>
      <c r="P61" s="43">
        <f t="shared" si="6"/>
        <v>1798</v>
      </c>
      <c r="Q61" s="12">
        <f t="shared" si="7"/>
        <v>5169</v>
      </c>
      <c r="R61" s="54">
        <f t="shared" si="8"/>
        <v>28202</v>
      </c>
      <c r="S61" s="32">
        <v>12</v>
      </c>
      <c r="T61" s="33">
        <v>44682</v>
      </c>
      <c r="U61" s="33">
        <f t="shared" si="9"/>
        <v>44866</v>
      </c>
      <c r="V61" s="62" t="s">
        <v>91</v>
      </c>
    </row>
    <row r="62" spans="1:22" s="2" customFormat="1" x14ac:dyDescent="0.25">
      <c r="A62" s="31">
        <v>50</v>
      </c>
      <c r="B62" s="13" t="s">
        <v>159</v>
      </c>
      <c r="C62" s="13" t="s">
        <v>26</v>
      </c>
      <c r="D62" s="13" t="s">
        <v>101</v>
      </c>
      <c r="E62" s="13" t="s">
        <v>104</v>
      </c>
      <c r="F62" s="13" t="s">
        <v>62</v>
      </c>
      <c r="G62" s="53">
        <v>80000</v>
      </c>
      <c r="H62" s="54">
        <v>7400.87</v>
      </c>
      <c r="I62" s="55">
        <v>2296</v>
      </c>
      <c r="J62" s="55">
        <v>5680</v>
      </c>
      <c r="K62" s="55">
        <v>748.08</v>
      </c>
      <c r="L62" s="55">
        <v>2432</v>
      </c>
      <c r="M62" s="55">
        <v>5672</v>
      </c>
      <c r="N62" s="56">
        <v>25</v>
      </c>
      <c r="O62" s="54">
        <f t="shared" si="5"/>
        <v>16828.080000000002</v>
      </c>
      <c r="P62" s="43">
        <f t="shared" si="6"/>
        <v>12153.869999999999</v>
      </c>
      <c r="Q62" s="12">
        <f t="shared" si="7"/>
        <v>13784</v>
      </c>
      <c r="R62" s="54">
        <f t="shared" si="8"/>
        <v>67846.13</v>
      </c>
      <c r="S62" s="32">
        <v>12</v>
      </c>
      <c r="T62" s="33">
        <v>44652</v>
      </c>
      <c r="U62" s="33">
        <f t="shared" si="9"/>
        <v>44835</v>
      </c>
      <c r="V62" s="62" t="s">
        <v>92</v>
      </c>
    </row>
    <row r="63" spans="1:22" x14ac:dyDescent="0.25">
      <c r="A63" s="31">
        <v>51</v>
      </c>
      <c r="B63" s="13" t="s">
        <v>185</v>
      </c>
      <c r="C63" s="13" t="s">
        <v>103</v>
      </c>
      <c r="D63" s="13" t="s">
        <v>96</v>
      </c>
      <c r="E63" s="13" t="s">
        <v>104</v>
      </c>
      <c r="F63" s="13" t="s">
        <v>62</v>
      </c>
      <c r="G63" s="53">
        <v>55000</v>
      </c>
      <c r="H63" s="54">
        <v>2559.6799999999998</v>
      </c>
      <c r="I63" s="55">
        <v>1578.5</v>
      </c>
      <c r="J63" s="55">
        <v>3905</v>
      </c>
      <c r="K63" s="55">
        <v>632.5</v>
      </c>
      <c r="L63" s="55">
        <v>1672</v>
      </c>
      <c r="M63" s="55">
        <v>3899.5</v>
      </c>
      <c r="N63" s="56">
        <v>25</v>
      </c>
      <c r="O63" s="54">
        <f t="shared" si="5"/>
        <v>11687.5</v>
      </c>
      <c r="P63" s="43">
        <f t="shared" si="6"/>
        <v>5835.18</v>
      </c>
      <c r="Q63" s="12">
        <f t="shared" si="7"/>
        <v>9476.5</v>
      </c>
      <c r="R63" s="54">
        <f t="shared" si="8"/>
        <v>49164.82</v>
      </c>
      <c r="S63" s="32">
        <v>12</v>
      </c>
      <c r="T63" s="33">
        <v>44774</v>
      </c>
      <c r="U63" s="33">
        <f t="shared" si="9"/>
        <v>44958</v>
      </c>
      <c r="V63" s="62" t="s">
        <v>92</v>
      </c>
    </row>
    <row r="64" spans="1:22" x14ac:dyDescent="0.25">
      <c r="A64" s="31">
        <v>52</v>
      </c>
      <c r="B64" s="13" t="s">
        <v>166</v>
      </c>
      <c r="C64" s="13" t="s">
        <v>103</v>
      </c>
      <c r="D64" s="13" t="s">
        <v>101</v>
      </c>
      <c r="E64" s="13" t="s">
        <v>104</v>
      </c>
      <c r="F64" s="13" t="s">
        <v>62</v>
      </c>
      <c r="G64" s="53">
        <v>30000</v>
      </c>
      <c r="H64" s="54">
        <v>0</v>
      </c>
      <c r="I64" s="55">
        <v>861</v>
      </c>
      <c r="J64" s="55">
        <v>2130</v>
      </c>
      <c r="K64" s="55">
        <v>345</v>
      </c>
      <c r="L64" s="55">
        <v>912</v>
      </c>
      <c r="M64" s="55">
        <v>2127</v>
      </c>
      <c r="N64" s="56">
        <v>25</v>
      </c>
      <c r="O64" s="54">
        <f t="shared" si="5"/>
        <v>6375</v>
      </c>
      <c r="P64" s="43">
        <f t="shared" si="6"/>
        <v>1798</v>
      </c>
      <c r="Q64" s="12">
        <f t="shared" si="7"/>
        <v>5169</v>
      </c>
      <c r="R64" s="54">
        <f t="shared" si="8"/>
        <v>28202</v>
      </c>
      <c r="S64" s="32">
        <v>12</v>
      </c>
      <c r="T64" s="33">
        <v>44643</v>
      </c>
      <c r="U64" s="33">
        <f t="shared" si="9"/>
        <v>44827</v>
      </c>
      <c r="V64" s="62" t="s">
        <v>92</v>
      </c>
    </row>
    <row r="65" spans="1:22" s="2" customFormat="1" x14ac:dyDescent="0.25">
      <c r="A65" s="31">
        <v>53</v>
      </c>
      <c r="B65" s="13" t="s">
        <v>161</v>
      </c>
      <c r="C65" s="13" t="s">
        <v>26</v>
      </c>
      <c r="D65" s="13" t="s">
        <v>96</v>
      </c>
      <c r="E65" s="13" t="s">
        <v>104</v>
      </c>
      <c r="F65" s="13" t="s">
        <v>65</v>
      </c>
      <c r="G65" s="53">
        <v>80000</v>
      </c>
      <c r="H65" s="54">
        <v>7400.87</v>
      </c>
      <c r="I65" s="55">
        <v>2296</v>
      </c>
      <c r="J65" s="55">
        <v>5680</v>
      </c>
      <c r="K65" s="55">
        <v>748.08</v>
      </c>
      <c r="L65" s="55">
        <v>2432</v>
      </c>
      <c r="M65" s="55">
        <v>5672</v>
      </c>
      <c r="N65" s="56">
        <v>25</v>
      </c>
      <c r="O65" s="54">
        <f t="shared" si="5"/>
        <v>16828.080000000002</v>
      </c>
      <c r="P65" s="43">
        <f t="shared" si="6"/>
        <v>12153.869999999999</v>
      </c>
      <c r="Q65" s="12">
        <f t="shared" si="7"/>
        <v>13784</v>
      </c>
      <c r="R65" s="54">
        <f t="shared" si="8"/>
        <v>67846.13</v>
      </c>
      <c r="S65" s="32">
        <v>12</v>
      </c>
      <c r="T65" s="33">
        <v>44822</v>
      </c>
      <c r="U65" s="33">
        <f t="shared" si="9"/>
        <v>45003</v>
      </c>
      <c r="V65" s="62" t="s">
        <v>93</v>
      </c>
    </row>
    <row r="66" spans="1:22" s="2" customFormat="1" x14ac:dyDescent="0.25">
      <c r="A66" s="31">
        <v>54</v>
      </c>
      <c r="B66" s="13" t="s">
        <v>164</v>
      </c>
      <c r="C66" s="13" t="s">
        <v>33</v>
      </c>
      <c r="D66" s="13" t="s">
        <v>96</v>
      </c>
      <c r="E66" s="13" t="s">
        <v>104</v>
      </c>
      <c r="F66" s="13" t="s">
        <v>65</v>
      </c>
      <c r="G66" s="53">
        <v>50000</v>
      </c>
      <c r="H66" s="54">
        <v>1854</v>
      </c>
      <c r="I66" s="55">
        <v>1435</v>
      </c>
      <c r="J66" s="55">
        <v>3550</v>
      </c>
      <c r="K66" s="55">
        <v>575</v>
      </c>
      <c r="L66" s="55">
        <v>1520</v>
      </c>
      <c r="M66" s="55">
        <v>3545</v>
      </c>
      <c r="N66" s="56">
        <v>25</v>
      </c>
      <c r="O66" s="54">
        <f t="shared" si="5"/>
        <v>10625</v>
      </c>
      <c r="P66" s="43">
        <f t="shared" si="6"/>
        <v>4834</v>
      </c>
      <c r="Q66" s="12">
        <f t="shared" si="7"/>
        <v>8615</v>
      </c>
      <c r="R66" s="54">
        <f t="shared" si="8"/>
        <v>45166</v>
      </c>
      <c r="S66" s="32">
        <v>12</v>
      </c>
      <c r="T66" s="33">
        <v>44801</v>
      </c>
      <c r="U66" s="33">
        <f t="shared" si="9"/>
        <v>44985</v>
      </c>
      <c r="V66" s="62" t="s">
        <v>93</v>
      </c>
    </row>
    <row r="67" spans="1:22" s="2" customFormat="1" x14ac:dyDescent="0.25">
      <c r="A67" s="31">
        <v>55</v>
      </c>
      <c r="B67" s="13" t="s">
        <v>165</v>
      </c>
      <c r="C67" s="13" t="s">
        <v>148</v>
      </c>
      <c r="D67" s="13" t="s">
        <v>96</v>
      </c>
      <c r="E67" s="13" t="s">
        <v>104</v>
      </c>
      <c r="F67" s="13" t="s">
        <v>65</v>
      </c>
      <c r="G67" s="53">
        <v>31500</v>
      </c>
      <c r="H67" s="54">
        <v>0</v>
      </c>
      <c r="I67" s="55">
        <v>904.05</v>
      </c>
      <c r="J67" s="55">
        <v>2236.5</v>
      </c>
      <c r="K67" s="55">
        <v>362.25</v>
      </c>
      <c r="L67" s="55">
        <v>957.6</v>
      </c>
      <c r="M67" s="55">
        <v>2233.35</v>
      </c>
      <c r="N67" s="56">
        <v>25</v>
      </c>
      <c r="O67" s="54">
        <f t="shared" si="5"/>
        <v>6693.75</v>
      </c>
      <c r="P67" s="43">
        <f t="shared" si="6"/>
        <v>1886.65</v>
      </c>
      <c r="Q67" s="12">
        <f t="shared" si="7"/>
        <v>5427.45</v>
      </c>
      <c r="R67" s="54">
        <f t="shared" si="8"/>
        <v>29613.35</v>
      </c>
      <c r="S67" s="32">
        <v>12</v>
      </c>
      <c r="T67" s="33">
        <v>44805</v>
      </c>
      <c r="U67" s="33">
        <f t="shared" si="9"/>
        <v>44986</v>
      </c>
      <c r="V67" s="62" t="s">
        <v>93</v>
      </c>
    </row>
    <row r="68" spans="1:22" s="2" customFormat="1" x14ac:dyDescent="0.25">
      <c r="A68" s="31">
        <v>56</v>
      </c>
      <c r="B68" s="13" t="s">
        <v>167</v>
      </c>
      <c r="C68" s="13" t="s">
        <v>148</v>
      </c>
      <c r="D68" s="13" t="s">
        <v>101</v>
      </c>
      <c r="E68" s="13" t="s">
        <v>104</v>
      </c>
      <c r="F68" s="13" t="s">
        <v>65</v>
      </c>
      <c r="G68" s="53">
        <v>30000</v>
      </c>
      <c r="H68" s="54">
        <v>0</v>
      </c>
      <c r="I68" s="55">
        <v>861</v>
      </c>
      <c r="J68" s="55">
        <v>2130</v>
      </c>
      <c r="K68" s="55">
        <v>345</v>
      </c>
      <c r="L68" s="55">
        <v>912</v>
      </c>
      <c r="M68" s="55">
        <v>2127</v>
      </c>
      <c r="N68" s="56">
        <v>25</v>
      </c>
      <c r="O68" s="54">
        <f t="shared" si="5"/>
        <v>6375</v>
      </c>
      <c r="P68" s="43">
        <f t="shared" si="6"/>
        <v>1798</v>
      </c>
      <c r="Q68" s="12">
        <f t="shared" si="7"/>
        <v>5169</v>
      </c>
      <c r="R68" s="54">
        <f t="shared" si="8"/>
        <v>28202</v>
      </c>
      <c r="S68" s="32">
        <v>12</v>
      </c>
      <c r="T68" s="33">
        <v>44678</v>
      </c>
      <c r="U68" s="33">
        <f t="shared" si="9"/>
        <v>44861</v>
      </c>
      <c r="V68" s="62" t="s">
        <v>93</v>
      </c>
    </row>
    <row r="69" spans="1:22" x14ac:dyDescent="0.25">
      <c r="A69" s="31">
        <v>57</v>
      </c>
      <c r="B69" s="15" t="s">
        <v>168</v>
      </c>
      <c r="C69" s="13" t="s">
        <v>148</v>
      </c>
      <c r="D69" s="13" t="s">
        <v>96</v>
      </c>
      <c r="E69" s="57" t="s">
        <v>104</v>
      </c>
      <c r="F69" s="13" t="s">
        <v>65</v>
      </c>
      <c r="G69" s="53">
        <v>30000</v>
      </c>
      <c r="H69" s="54">
        <v>0</v>
      </c>
      <c r="I69" s="55">
        <v>861</v>
      </c>
      <c r="J69" s="55">
        <v>2130</v>
      </c>
      <c r="K69" s="55">
        <v>345</v>
      </c>
      <c r="L69" s="55">
        <v>912</v>
      </c>
      <c r="M69" s="55">
        <v>2127</v>
      </c>
      <c r="N69" s="56">
        <v>25</v>
      </c>
      <c r="O69" s="54">
        <f t="shared" si="5"/>
        <v>6375</v>
      </c>
      <c r="P69" s="43">
        <f t="shared" si="6"/>
        <v>1798</v>
      </c>
      <c r="Q69" s="12">
        <f t="shared" si="7"/>
        <v>5169</v>
      </c>
      <c r="R69" s="54">
        <f t="shared" si="8"/>
        <v>28202</v>
      </c>
      <c r="S69" s="32">
        <v>12</v>
      </c>
      <c r="T69" s="58">
        <v>44678</v>
      </c>
      <c r="U69" s="33">
        <f t="shared" si="9"/>
        <v>44861</v>
      </c>
      <c r="V69" s="62" t="s">
        <v>93</v>
      </c>
    </row>
    <row r="70" spans="1:22" x14ac:dyDescent="0.25">
      <c r="A70" s="31">
        <v>58</v>
      </c>
      <c r="B70" s="13" t="s">
        <v>181</v>
      </c>
      <c r="C70" s="13" t="s">
        <v>32</v>
      </c>
      <c r="D70" s="13" t="s">
        <v>101</v>
      </c>
      <c r="E70" s="13" t="s">
        <v>104</v>
      </c>
      <c r="F70" s="13" t="s">
        <v>65</v>
      </c>
      <c r="G70" s="53">
        <v>25000</v>
      </c>
      <c r="H70" s="54">
        <v>0</v>
      </c>
      <c r="I70" s="55">
        <v>717.5</v>
      </c>
      <c r="J70" s="55">
        <v>1775</v>
      </c>
      <c r="K70" s="55">
        <v>287.5</v>
      </c>
      <c r="L70" s="55">
        <v>760</v>
      </c>
      <c r="M70" s="55">
        <v>1772.5</v>
      </c>
      <c r="N70" s="56">
        <v>25</v>
      </c>
      <c r="O70" s="54">
        <f t="shared" si="5"/>
        <v>5312.5</v>
      </c>
      <c r="P70" s="43">
        <f t="shared" si="6"/>
        <v>1502.5</v>
      </c>
      <c r="Q70" s="12">
        <f t="shared" si="7"/>
        <v>4307.5</v>
      </c>
      <c r="R70" s="54">
        <f t="shared" si="8"/>
        <v>23497.5</v>
      </c>
      <c r="S70" s="32">
        <v>12</v>
      </c>
      <c r="T70" s="33">
        <v>44713</v>
      </c>
      <c r="U70" s="33">
        <f t="shared" si="9"/>
        <v>44896</v>
      </c>
      <c r="V70" s="62" t="s">
        <v>93</v>
      </c>
    </row>
    <row r="71" spans="1:22" x14ac:dyDescent="0.25">
      <c r="A71" s="31">
        <v>59</v>
      </c>
      <c r="B71" s="13" t="s">
        <v>169</v>
      </c>
      <c r="C71" s="13" t="s">
        <v>170</v>
      </c>
      <c r="D71" s="13" t="s">
        <v>96</v>
      </c>
      <c r="E71" s="13" t="s">
        <v>104</v>
      </c>
      <c r="F71" s="13" t="s">
        <v>68</v>
      </c>
      <c r="G71" s="53">
        <v>80000</v>
      </c>
      <c r="H71" s="54">
        <v>6645.3</v>
      </c>
      <c r="I71" s="55">
        <v>2296</v>
      </c>
      <c r="J71" s="55">
        <v>5680</v>
      </c>
      <c r="K71" s="55">
        <v>748.08</v>
      </c>
      <c r="L71" s="55">
        <v>2432</v>
      </c>
      <c r="M71" s="55">
        <v>5672</v>
      </c>
      <c r="N71" s="56">
        <v>3049.9</v>
      </c>
      <c r="O71" s="54">
        <f t="shared" si="5"/>
        <v>16828.080000000002</v>
      </c>
      <c r="P71" s="43">
        <f t="shared" si="6"/>
        <v>14423.199999999999</v>
      </c>
      <c r="Q71" s="12">
        <f t="shared" si="7"/>
        <v>13784</v>
      </c>
      <c r="R71" s="54">
        <f t="shared" si="8"/>
        <v>65576.800000000003</v>
      </c>
      <c r="S71" s="32">
        <v>12</v>
      </c>
      <c r="T71" s="33">
        <v>44801</v>
      </c>
      <c r="U71" s="33">
        <f t="shared" si="9"/>
        <v>44985</v>
      </c>
      <c r="V71" s="62" t="s">
        <v>94</v>
      </c>
    </row>
    <row r="72" spans="1:22" x14ac:dyDescent="0.25">
      <c r="A72" s="31">
        <v>60</v>
      </c>
      <c r="B72" s="13" t="s">
        <v>163</v>
      </c>
      <c r="C72" s="13" t="s">
        <v>35</v>
      </c>
      <c r="D72" s="13" t="s">
        <v>101</v>
      </c>
      <c r="E72" s="13" t="s">
        <v>104</v>
      </c>
      <c r="F72" s="13" t="s">
        <v>68</v>
      </c>
      <c r="G72" s="53">
        <v>50000</v>
      </c>
      <c r="H72" s="54">
        <v>0</v>
      </c>
      <c r="I72" s="55">
        <v>1435</v>
      </c>
      <c r="J72" s="55">
        <v>3550</v>
      </c>
      <c r="K72" s="55">
        <v>575</v>
      </c>
      <c r="L72" s="55">
        <v>1520</v>
      </c>
      <c r="M72" s="55">
        <v>3545</v>
      </c>
      <c r="N72" s="56">
        <v>25</v>
      </c>
      <c r="O72" s="54">
        <f t="shared" si="5"/>
        <v>10625</v>
      </c>
      <c r="P72" s="43">
        <f t="shared" si="6"/>
        <v>2980</v>
      </c>
      <c r="Q72" s="12">
        <f t="shared" si="7"/>
        <v>8615</v>
      </c>
      <c r="R72" s="54">
        <f t="shared" si="8"/>
        <v>47020</v>
      </c>
      <c r="S72" s="32">
        <v>12</v>
      </c>
      <c r="T72" s="33">
        <v>44798</v>
      </c>
      <c r="U72" s="33">
        <f t="shared" si="9"/>
        <v>44982</v>
      </c>
      <c r="V72" s="62" t="s">
        <v>94</v>
      </c>
    </row>
    <row r="73" spans="1:22" x14ac:dyDescent="0.25">
      <c r="A73" s="31">
        <v>61</v>
      </c>
      <c r="B73" s="13" t="s">
        <v>171</v>
      </c>
      <c r="C73" s="13" t="s">
        <v>172</v>
      </c>
      <c r="D73" s="13" t="s">
        <v>96</v>
      </c>
      <c r="E73" s="13" t="s">
        <v>104</v>
      </c>
      <c r="F73" s="13" t="s">
        <v>68</v>
      </c>
      <c r="G73" s="53">
        <v>40000</v>
      </c>
      <c r="H73" s="54">
        <v>0</v>
      </c>
      <c r="I73" s="55">
        <v>1148</v>
      </c>
      <c r="J73" s="55">
        <v>2840</v>
      </c>
      <c r="K73" s="55">
        <v>460</v>
      </c>
      <c r="L73" s="55">
        <v>1216</v>
      </c>
      <c r="M73" s="55">
        <v>2836</v>
      </c>
      <c r="N73" s="56">
        <v>25</v>
      </c>
      <c r="O73" s="54">
        <f t="shared" si="5"/>
        <v>8500</v>
      </c>
      <c r="P73" s="43">
        <f t="shared" si="6"/>
        <v>2389</v>
      </c>
      <c r="Q73" s="12">
        <f t="shared" si="7"/>
        <v>6892</v>
      </c>
      <c r="R73" s="54">
        <f t="shared" si="8"/>
        <v>37611</v>
      </c>
      <c r="S73" s="32">
        <v>12</v>
      </c>
      <c r="T73" s="33">
        <v>44692</v>
      </c>
      <c r="U73" s="33">
        <f t="shared" si="9"/>
        <v>44876</v>
      </c>
      <c r="V73" s="62" t="s">
        <v>94</v>
      </c>
    </row>
    <row r="74" spans="1:22" x14ac:dyDescent="0.25">
      <c r="A74" s="31">
        <v>62</v>
      </c>
      <c r="B74" s="13" t="s">
        <v>173</v>
      </c>
      <c r="C74" s="13" t="s">
        <v>26</v>
      </c>
      <c r="D74" s="13" t="s">
        <v>101</v>
      </c>
      <c r="E74" s="13" t="s">
        <v>104</v>
      </c>
      <c r="F74" s="13" t="s">
        <v>59</v>
      </c>
      <c r="G74" s="53">
        <v>80000</v>
      </c>
      <c r="H74" s="54">
        <v>7400.87</v>
      </c>
      <c r="I74" s="55">
        <v>2296</v>
      </c>
      <c r="J74" s="55">
        <v>5680</v>
      </c>
      <c r="K74" s="55">
        <v>748.08</v>
      </c>
      <c r="L74" s="55">
        <v>2432</v>
      </c>
      <c r="M74" s="55">
        <v>5672</v>
      </c>
      <c r="N74" s="56">
        <v>25</v>
      </c>
      <c r="O74" s="54">
        <f t="shared" si="5"/>
        <v>16828.080000000002</v>
      </c>
      <c r="P74" s="43">
        <f t="shared" si="6"/>
        <v>12153.869999999999</v>
      </c>
      <c r="Q74" s="12">
        <f t="shared" si="7"/>
        <v>13784</v>
      </c>
      <c r="R74" s="54">
        <f t="shared" si="8"/>
        <v>67846.13</v>
      </c>
      <c r="S74" s="32">
        <v>12</v>
      </c>
      <c r="T74" s="33">
        <v>44801</v>
      </c>
      <c r="U74" s="33">
        <f t="shared" si="9"/>
        <v>44985</v>
      </c>
      <c r="V74" s="62" t="s">
        <v>95</v>
      </c>
    </row>
    <row r="75" spans="1:22" x14ac:dyDescent="0.25">
      <c r="A75" s="31">
        <v>63</v>
      </c>
      <c r="B75" s="13" t="s">
        <v>109</v>
      </c>
      <c r="C75" s="13" t="s">
        <v>103</v>
      </c>
      <c r="D75" s="13" t="s">
        <v>96</v>
      </c>
      <c r="E75" s="13" t="s">
        <v>104</v>
      </c>
      <c r="F75" s="13" t="s">
        <v>63</v>
      </c>
      <c r="G75" s="53">
        <v>40000</v>
      </c>
      <c r="H75" s="54">
        <v>0</v>
      </c>
      <c r="I75" s="55">
        <v>1148</v>
      </c>
      <c r="J75" s="55">
        <v>2840</v>
      </c>
      <c r="K75" s="55">
        <v>460</v>
      </c>
      <c r="L75" s="55">
        <v>1216</v>
      </c>
      <c r="M75" s="55">
        <v>2836</v>
      </c>
      <c r="N75" s="56">
        <v>1537.45</v>
      </c>
      <c r="O75" s="54">
        <f t="shared" si="5"/>
        <v>8500</v>
      </c>
      <c r="P75" s="43">
        <f t="shared" si="6"/>
        <v>3901.45</v>
      </c>
      <c r="Q75" s="12">
        <f t="shared" si="7"/>
        <v>6892</v>
      </c>
      <c r="R75" s="54">
        <f t="shared" si="8"/>
        <v>36098.550000000003</v>
      </c>
      <c r="S75" s="32">
        <v>12</v>
      </c>
      <c r="T75" s="33">
        <v>44805</v>
      </c>
      <c r="U75" s="33">
        <f t="shared" si="9"/>
        <v>44986</v>
      </c>
      <c r="V75" s="62" t="s">
        <v>182</v>
      </c>
    </row>
    <row r="76" spans="1:22" x14ac:dyDescent="0.25">
      <c r="A76" s="31">
        <v>64</v>
      </c>
      <c r="B76" s="13" t="s">
        <v>178</v>
      </c>
      <c r="C76" s="13" t="s">
        <v>148</v>
      </c>
      <c r="D76" s="13" t="s">
        <v>96</v>
      </c>
      <c r="E76" s="13" t="s">
        <v>104</v>
      </c>
      <c r="F76" s="13" t="s">
        <v>175</v>
      </c>
      <c r="G76" s="53">
        <v>40000</v>
      </c>
      <c r="H76" s="54">
        <v>442.65</v>
      </c>
      <c r="I76" s="55">
        <v>1148</v>
      </c>
      <c r="J76" s="55">
        <v>2840</v>
      </c>
      <c r="K76" s="55">
        <v>460</v>
      </c>
      <c r="L76" s="55">
        <v>1216</v>
      </c>
      <c r="M76" s="55">
        <v>2836</v>
      </c>
      <c r="N76" s="56">
        <v>25</v>
      </c>
      <c r="O76" s="54">
        <f t="shared" si="5"/>
        <v>8500</v>
      </c>
      <c r="P76" s="43">
        <f t="shared" si="6"/>
        <v>2831.65</v>
      </c>
      <c r="Q76" s="12">
        <f t="shared" si="7"/>
        <v>6892</v>
      </c>
      <c r="R76" s="54">
        <f t="shared" si="8"/>
        <v>37168.35</v>
      </c>
      <c r="S76" s="32">
        <v>12</v>
      </c>
      <c r="T76" s="33">
        <v>44798</v>
      </c>
      <c r="U76" s="33">
        <f t="shared" si="9"/>
        <v>44982</v>
      </c>
      <c r="V76" s="62" t="s">
        <v>99</v>
      </c>
    </row>
    <row r="77" spans="1:22" x14ac:dyDescent="0.25">
      <c r="A77" s="31">
        <v>65</v>
      </c>
      <c r="B77" s="57" t="s">
        <v>174</v>
      </c>
      <c r="C77" s="57" t="s">
        <v>26</v>
      </c>
      <c r="D77" s="13" t="s">
        <v>101</v>
      </c>
      <c r="E77" s="13" t="s">
        <v>104</v>
      </c>
      <c r="F77" s="13" t="s">
        <v>175</v>
      </c>
      <c r="G77" s="53">
        <v>80000</v>
      </c>
      <c r="H77" s="54">
        <v>7400.87</v>
      </c>
      <c r="I77" s="55">
        <v>2296</v>
      </c>
      <c r="J77" s="55">
        <v>2485</v>
      </c>
      <c r="K77" s="55">
        <v>0</v>
      </c>
      <c r="L77" s="55">
        <v>2432</v>
      </c>
      <c r="M77" s="55">
        <v>2481.5</v>
      </c>
      <c r="N77" s="56">
        <v>25</v>
      </c>
      <c r="O77" s="54">
        <f t="shared" si="5"/>
        <v>9694.5</v>
      </c>
      <c r="P77" s="43">
        <f t="shared" si="6"/>
        <v>12153.869999999999</v>
      </c>
      <c r="Q77" s="12">
        <f t="shared" si="7"/>
        <v>7398.5</v>
      </c>
      <c r="R77" s="54">
        <f t="shared" si="8"/>
        <v>67846.13</v>
      </c>
      <c r="S77" s="32">
        <v>12</v>
      </c>
      <c r="T77" s="33">
        <v>44805</v>
      </c>
      <c r="U77" s="33">
        <f t="shared" ref="U77:U108" si="10">EDATE(T77,6)</f>
        <v>44986</v>
      </c>
      <c r="V77" s="62" t="s">
        <v>99</v>
      </c>
    </row>
    <row r="78" spans="1:22" x14ac:dyDescent="0.25">
      <c r="A78" s="31">
        <v>66</v>
      </c>
      <c r="B78" s="13" t="s">
        <v>176</v>
      </c>
      <c r="C78" s="57" t="s">
        <v>177</v>
      </c>
      <c r="D78" s="13" t="s">
        <v>96</v>
      </c>
      <c r="E78" s="13" t="s">
        <v>104</v>
      </c>
      <c r="F78" s="13" t="s">
        <v>63</v>
      </c>
      <c r="G78" s="53">
        <v>40000</v>
      </c>
      <c r="H78" s="54">
        <v>0</v>
      </c>
      <c r="I78" s="55">
        <v>1148</v>
      </c>
      <c r="J78" s="55">
        <v>2840</v>
      </c>
      <c r="K78" s="55">
        <v>460</v>
      </c>
      <c r="L78" s="55">
        <v>1216</v>
      </c>
      <c r="M78" s="55">
        <v>2836</v>
      </c>
      <c r="N78" s="56">
        <v>1537.45</v>
      </c>
      <c r="O78" s="54">
        <f t="shared" si="5"/>
        <v>8500</v>
      </c>
      <c r="P78" s="43">
        <f t="shared" si="6"/>
        <v>3901.45</v>
      </c>
      <c r="Q78" s="12">
        <f t="shared" si="7"/>
        <v>6892</v>
      </c>
      <c r="R78" s="54">
        <f t="shared" si="8"/>
        <v>36098.550000000003</v>
      </c>
      <c r="S78" s="32">
        <v>12</v>
      </c>
      <c r="T78" s="33">
        <v>44791</v>
      </c>
      <c r="U78" s="33">
        <f t="shared" si="10"/>
        <v>44975</v>
      </c>
      <c r="V78" s="62" t="s">
        <v>182</v>
      </c>
    </row>
    <row r="79" spans="1:22" x14ac:dyDescent="0.25">
      <c r="A79" s="31">
        <v>67</v>
      </c>
      <c r="B79" s="57" t="s">
        <v>160</v>
      </c>
      <c r="C79" s="57" t="s">
        <v>103</v>
      </c>
      <c r="D79" s="13" t="s">
        <v>101</v>
      </c>
      <c r="E79" s="13" t="s">
        <v>104</v>
      </c>
      <c r="F79" s="13" t="s">
        <v>175</v>
      </c>
      <c r="G79" s="53">
        <v>35000</v>
      </c>
      <c r="H79" s="54">
        <v>0</v>
      </c>
      <c r="I79" s="55">
        <v>1004.5</v>
      </c>
      <c r="J79" s="55">
        <v>2485</v>
      </c>
      <c r="K79" s="55">
        <v>402.5</v>
      </c>
      <c r="L79" s="55">
        <v>1064</v>
      </c>
      <c r="M79" s="55">
        <v>2481.5</v>
      </c>
      <c r="N79" s="56">
        <v>25</v>
      </c>
      <c r="O79" s="54">
        <f t="shared" si="5"/>
        <v>7437.5</v>
      </c>
      <c r="P79" s="43">
        <f t="shared" si="6"/>
        <v>2093.5</v>
      </c>
      <c r="Q79" s="12">
        <f t="shared" si="7"/>
        <v>6030.5</v>
      </c>
      <c r="R79" s="54">
        <f t="shared" si="8"/>
        <v>32906.5</v>
      </c>
      <c r="S79" s="32">
        <v>12</v>
      </c>
      <c r="T79" s="33">
        <v>44820</v>
      </c>
      <c r="U79" s="33">
        <f t="shared" si="10"/>
        <v>45001</v>
      </c>
      <c r="V79" s="62" t="s">
        <v>99</v>
      </c>
    </row>
    <row r="80" spans="1:22" x14ac:dyDescent="0.25">
      <c r="A80" s="31">
        <v>68</v>
      </c>
      <c r="B80" s="57" t="s">
        <v>179</v>
      </c>
      <c r="C80" s="57" t="s">
        <v>103</v>
      </c>
      <c r="D80" s="13" t="s">
        <v>96</v>
      </c>
      <c r="E80" s="13" t="s">
        <v>104</v>
      </c>
      <c r="F80" s="13" t="s">
        <v>175</v>
      </c>
      <c r="G80" s="53">
        <v>31500</v>
      </c>
      <c r="H80" s="54">
        <v>0</v>
      </c>
      <c r="I80" s="55">
        <v>904.05</v>
      </c>
      <c r="J80" s="55">
        <v>2236.5</v>
      </c>
      <c r="K80" s="55">
        <v>362.25</v>
      </c>
      <c r="L80" s="55">
        <v>957.6</v>
      </c>
      <c r="M80" s="55">
        <v>2233.35</v>
      </c>
      <c r="N80" s="56">
        <v>25</v>
      </c>
      <c r="O80" s="54">
        <f t="shared" si="5"/>
        <v>6693.75</v>
      </c>
      <c r="P80" s="43">
        <f t="shared" si="6"/>
        <v>1886.65</v>
      </c>
      <c r="Q80" s="12">
        <f t="shared" si="7"/>
        <v>5427.45</v>
      </c>
      <c r="R80" s="54">
        <f t="shared" si="8"/>
        <v>29613.35</v>
      </c>
      <c r="S80" s="32">
        <v>12</v>
      </c>
      <c r="T80" s="58">
        <v>44813</v>
      </c>
      <c r="U80" s="63">
        <f t="shared" si="10"/>
        <v>44994</v>
      </c>
      <c r="V80" s="62" t="s">
        <v>99</v>
      </c>
    </row>
    <row r="81" spans="1:22" x14ac:dyDescent="0.25">
      <c r="A81" s="31">
        <v>69</v>
      </c>
      <c r="B81" s="57" t="s">
        <v>180</v>
      </c>
      <c r="C81" s="57" t="s">
        <v>103</v>
      </c>
      <c r="D81" s="13" t="s">
        <v>96</v>
      </c>
      <c r="E81" s="13" t="s">
        <v>104</v>
      </c>
      <c r="F81" s="13" t="s">
        <v>175</v>
      </c>
      <c r="G81" s="53">
        <v>30000</v>
      </c>
      <c r="H81" s="54">
        <v>0</v>
      </c>
      <c r="I81" s="55">
        <v>861</v>
      </c>
      <c r="J81" s="55">
        <v>2130</v>
      </c>
      <c r="K81" s="55">
        <v>345</v>
      </c>
      <c r="L81" s="55">
        <v>912</v>
      </c>
      <c r="M81" s="55">
        <v>2127</v>
      </c>
      <c r="N81" s="56">
        <v>25</v>
      </c>
      <c r="O81" s="54">
        <f t="shared" si="5"/>
        <v>6375</v>
      </c>
      <c r="P81" s="43">
        <f t="shared" si="6"/>
        <v>1798</v>
      </c>
      <c r="Q81" s="12">
        <f t="shared" si="7"/>
        <v>5169</v>
      </c>
      <c r="R81" s="54">
        <f t="shared" si="8"/>
        <v>28202</v>
      </c>
      <c r="S81" s="32">
        <v>12</v>
      </c>
      <c r="T81" s="33">
        <v>44791</v>
      </c>
      <c r="U81" s="33">
        <f t="shared" si="10"/>
        <v>44975</v>
      </c>
      <c r="V81" s="62" t="s">
        <v>99</v>
      </c>
    </row>
    <row r="82" spans="1:22" s="5" customFormat="1" ht="15.75" thickBot="1" x14ac:dyDescent="0.3">
      <c r="A82" s="46"/>
      <c r="B82" s="47"/>
      <c r="C82" s="51"/>
      <c r="D82" s="51"/>
      <c r="E82" s="47"/>
      <c r="F82" s="47"/>
      <c r="G82" s="52">
        <f>SUM(G13:G81)</f>
        <v>3308500</v>
      </c>
      <c r="H82" s="52">
        <f t="shared" ref="H82:R82" si="11">SUM(H13:H76)</f>
        <v>132367.81999999995</v>
      </c>
      <c r="I82" s="52">
        <f t="shared" si="11"/>
        <v>88740.400000000009</v>
      </c>
      <c r="J82" s="52">
        <f t="shared" si="11"/>
        <v>212432</v>
      </c>
      <c r="K82" s="52">
        <f t="shared" si="11"/>
        <v>32113.80000000001</v>
      </c>
      <c r="L82" s="52">
        <f t="shared" si="11"/>
        <v>93996.799999999988</v>
      </c>
      <c r="M82" s="52">
        <f t="shared" si="11"/>
        <v>212132.80000000002</v>
      </c>
      <c r="N82" s="52">
        <f t="shared" si="11"/>
        <v>13699.6</v>
      </c>
      <c r="O82" s="52">
        <f t="shared" si="11"/>
        <v>639415.80000000005</v>
      </c>
      <c r="P82" s="52">
        <f t="shared" si="11"/>
        <v>328804.61999999994</v>
      </c>
      <c r="Q82" s="52">
        <f t="shared" si="11"/>
        <v>518561.60000000003</v>
      </c>
      <c r="R82" s="52">
        <f t="shared" si="11"/>
        <v>2763195.3800000004</v>
      </c>
      <c r="S82" s="48"/>
      <c r="T82" s="47"/>
      <c r="U82" s="49"/>
      <c r="V82" s="61"/>
    </row>
    <row r="83" spans="1:22" x14ac:dyDescent="0.25">
      <c r="A83" s="26"/>
      <c r="D83" s="44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1:22" x14ac:dyDescent="0.25">
      <c r="A84" s="26" t="s">
        <v>40</v>
      </c>
      <c r="D84" s="34"/>
      <c r="G84" s="14"/>
      <c r="H84" s="14"/>
      <c r="I84" s="14"/>
      <c r="K84" s="14"/>
      <c r="N84" s="17"/>
      <c r="P84" s="35"/>
      <c r="Q84" s="15"/>
      <c r="R84" s="16"/>
    </row>
    <row r="85" spans="1:22" x14ac:dyDescent="0.25">
      <c r="A85" s="26" t="s">
        <v>41</v>
      </c>
      <c r="C85" s="15" t="s">
        <v>42</v>
      </c>
      <c r="D85" s="15"/>
      <c r="G85" s="14"/>
      <c r="H85" s="36"/>
      <c r="I85" s="37"/>
      <c r="J85" s="37"/>
      <c r="K85" s="37"/>
      <c r="L85" s="37"/>
      <c r="M85" s="37"/>
      <c r="N85" s="14"/>
      <c r="O85" s="14"/>
      <c r="P85" s="15"/>
      <c r="Q85" s="14"/>
      <c r="R85" s="14"/>
      <c r="S85" s="15"/>
    </row>
    <row r="86" spans="1:22" ht="15" customHeight="1" x14ac:dyDescent="0.25">
      <c r="A86" s="26" t="s">
        <v>43</v>
      </c>
      <c r="C86" s="15"/>
      <c r="D86" s="15"/>
      <c r="G86" s="14"/>
      <c r="H86" s="15"/>
      <c r="I86" s="15"/>
      <c r="J86" s="38"/>
      <c r="K86" s="39"/>
      <c r="L86" s="38"/>
      <c r="M86" s="39"/>
      <c r="N86" s="39"/>
      <c r="O86" s="39"/>
      <c r="P86" s="39"/>
      <c r="Q86" s="15"/>
      <c r="R86" s="15"/>
      <c r="S86" s="15"/>
    </row>
    <row r="87" spans="1:22" ht="15" customHeight="1" x14ac:dyDescent="0.25">
      <c r="A87" s="26" t="s">
        <v>44</v>
      </c>
      <c r="C87" s="15"/>
      <c r="D87" s="15"/>
      <c r="G87" s="14"/>
      <c r="H87" s="15"/>
      <c r="I87" s="15"/>
      <c r="L87" s="15"/>
      <c r="M87" s="15"/>
      <c r="N87" s="14"/>
      <c r="O87" s="15"/>
      <c r="P87" s="15"/>
      <c r="Q87" s="15"/>
      <c r="R87" s="15"/>
      <c r="S87" s="15"/>
    </row>
    <row r="88" spans="1:22" ht="20.100000000000001" customHeight="1" x14ac:dyDescent="0.25">
      <c r="A88" s="26" t="s">
        <v>45</v>
      </c>
      <c r="C88" s="15"/>
      <c r="D88" s="15"/>
      <c r="G88" s="14"/>
      <c r="H88" s="15"/>
      <c r="I88" s="15"/>
      <c r="L88" s="15"/>
      <c r="M88" s="15"/>
      <c r="N88" s="14"/>
      <c r="O88" s="15"/>
      <c r="P88" s="15"/>
      <c r="Q88" s="15"/>
      <c r="R88" s="15"/>
      <c r="S88" s="15"/>
    </row>
    <row r="89" spans="1:22" ht="20.100000000000001" customHeight="1" x14ac:dyDescent="0.25">
      <c r="A89" s="26" t="s">
        <v>49</v>
      </c>
      <c r="C89" s="15"/>
      <c r="D89" s="15"/>
      <c r="G89" s="14"/>
      <c r="H89" s="15"/>
      <c r="I89" s="15"/>
      <c r="L89" s="15"/>
      <c r="M89" s="15"/>
      <c r="N89" s="19"/>
      <c r="O89" s="15"/>
      <c r="P89" s="15"/>
      <c r="Q89" s="15"/>
      <c r="R89" s="15"/>
      <c r="S89" s="15"/>
    </row>
    <row r="90" spans="1:22" ht="20.100000000000001" customHeight="1" x14ac:dyDescent="0.25">
      <c r="A90" s="26"/>
      <c r="C90" s="15"/>
      <c r="D90" s="15"/>
      <c r="G90" s="14"/>
      <c r="H90" s="15"/>
      <c r="I90" s="15"/>
      <c r="L90" s="15"/>
      <c r="M90" s="15"/>
      <c r="N90" s="19"/>
      <c r="O90" s="15"/>
      <c r="P90" s="15"/>
      <c r="Q90" s="15"/>
      <c r="R90" s="15"/>
      <c r="S90" s="15"/>
    </row>
    <row r="91" spans="1:22" ht="20.100000000000001" customHeight="1" x14ac:dyDescent="0.25">
      <c r="A91" s="26"/>
      <c r="C91" s="15"/>
      <c r="D91" s="15"/>
      <c r="G91" s="14"/>
      <c r="H91" s="15"/>
      <c r="I91" s="15"/>
      <c r="L91" s="15"/>
      <c r="M91" s="15"/>
      <c r="N91" s="19"/>
      <c r="O91" s="15"/>
      <c r="P91" s="15"/>
      <c r="Q91" s="15"/>
      <c r="R91" s="15"/>
      <c r="S91" s="15"/>
    </row>
    <row r="92" spans="1:22" ht="20.100000000000001" customHeight="1" x14ac:dyDescent="0.25">
      <c r="A92" s="26"/>
      <c r="C92" s="15"/>
      <c r="D92" s="15"/>
      <c r="G92" s="14"/>
      <c r="H92" s="15"/>
      <c r="I92" s="15"/>
      <c r="L92" s="15"/>
      <c r="M92" s="15"/>
      <c r="N92" s="19"/>
      <c r="O92" s="15"/>
      <c r="P92" s="15"/>
      <c r="Q92" s="15"/>
      <c r="R92" s="15"/>
      <c r="S92" s="15"/>
    </row>
    <row r="93" spans="1:22" ht="20.100000000000001" customHeight="1" x14ac:dyDescent="0.25">
      <c r="A93" s="26"/>
      <c r="C93" s="15"/>
      <c r="D93" s="15"/>
      <c r="G93" s="14"/>
      <c r="H93" s="15"/>
      <c r="I93" s="15"/>
      <c r="L93" s="15"/>
      <c r="M93" s="15"/>
      <c r="N93" s="19"/>
      <c r="O93" s="15"/>
      <c r="P93" s="15"/>
      <c r="Q93" s="15"/>
      <c r="R93" s="15"/>
      <c r="S93" s="15"/>
    </row>
    <row r="94" spans="1:22" ht="22.5" customHeight="1" x14ac:dyDescent="0.25">
      <c r="A94" s="26"/>
      <c r="C94" s="15"/>
      <c r="D94" s="15"/>
      <c r="G94" s="14"/>
      <c r="H94" s="15"/>
      <c r="I94" s="15"/>
      <c r="L94" s="15"/>
      <c r="M94" s="15"/>
      <c r="N94" s="19"/>
      <c r="O94" s="15"/>
      <c r="P94" s="15"/>
      <c r="Q94" s="15"/>
      <c r="R94" s="15"/>
      <c r="S94" s="15"/>
    </row>
    <row r="95" spans="1:22" ht="20.100000000000001" customHeight="1" x14ac:dyDescent="0.25">
      <c r="A95" s="26"/>
      <c r="C95" s="15"/>
      <c r="D95" s="15"/>
      <c r="G95" s="14"/>
      <c r="H95" s="15"/>
      <c r="I95" s="15"/>
      <c r="L95" s="15"/>
      <c r="M95" s="15"/>
      <c r="N95" s="19"/>
      <c r="O95" s="15"/>
      <c r="P95" s="15"/>
      <c r="Q95" s="15"/>
      <c r="R95" s="15"/>
      <c r="S95" s="15"/>
    </row>
    <row r="96" spans="1:22" ht="20.100000000000001" customHeight="1" x14ac:dyDescent="0.25">
      <c r="A96" s="26"/>
      <c r="C96" s="15"/>
      <c r="D96" s="15"/>
      <c r="E96" s="18"/>
      <c r="G96" s="14"/>
      <c r="L96" s="15"/>
      <c r="M96" s="15"/>
      <c r="N96" s="15"/>
      <c r="O96" s="15"/>
      <c r="P96" s="15"/>
      <c r="Q96" s="15"/>
      <c r="R96" s="15"/>
      <c r="S96" s="15"/>
    </row>
    <row r="97" spans="1:22" ht="20.100000000000001" customHeight="1" x14ac:dyDescent="0.25">
      <c r="A97" s="26"/>
      <c r="B97" s="69" t="s">
        <v>46</v>
      </c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</row>
    <row r="98" spans="1:22" ht="20.100000000000001" customHeight="1" x14ac:dyDescent="0.25">
      <c r="A98" s="26"/>
      <c r="B98" s="69" t="s">
        <v>47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</row>
    <row r="99" spans="1:22" ht="20.100000000000001" customHeight="1" x14ac:dyDescent="0.25">
      <c r="A99" s="26"/>
    </row>
    <row r="100" spans="1:22" s="3" customFormat="1" ht="20.100000000000001" customHeight="1" x14ac:dyDescent="0.25">
      <c r="A100" s="26"/>
      <c r="B100" s="15"/>
      <c r="C100" s="27"/>
      <c r="D100" s="27"/>
      <c r="E100" s="15"/>
      <c r="F100" s="15"/>
      <c r="G100" s="40"/>
      <c r="H100" s="18"/>
      <c r="I100" s="18"/>
      <c r="J100" s="18"/>
      <c r="K100" s="15"/>
      <c r="L100" s="18"/>
      <c r="M100" s="18"/>
      <c r="N100" s="18"/>
      <c r="O100" s="18"/>
      <c r="P100" s="18"/>
      <c r="Q100" s="18"/>
      <c r="R100" s="18"/>
      <c r="S100" s="28"/>
      <c r="T100" s="18"/>
      <c r="U100" s="18"/>
      <c r="V100" s="18"/>
    </row>
    <row r="101" spans="1:22" s="3" customFormat="1" ht="20.100000000000001" customHeight="1" x14ac:dyDescent="0.25">
      <c r="A101" s="26"/>
      <c r="B101" s="15"/>
      <c r="C101" s="27"/>
      <c r="D101" s="27"/>
      <c r="E101" s="15"/>
      <c r="F101" s="15"/>
      <c r="G101" s="40"/>
      <c r="H101" s="18"/>
      <c r="I101" s="18"/>
      <c r="J101" s="18"/>
      <c r="K101" s="15"/>
      <c r="L101" s="18"/>
      <c r="M101" s="18"/>
      <c r="N101" s="18"/>
      <c r="O101" s="18"/>
      <c r="P101" s="18"/>
      <c r="Q101" s="18"/>
      <c r="R101" s="18"/>
      <c r="S101" s="28"/>
      <c r="T101" s="18"/>
      <c r="U101" s="18"/>
      <c r="V101" s="18"/>
    </row>
    <row r="102" spans="1:22" s="3" customFormat="1" ht="20.100000000000001" customHeight="1" x14ac:dyDescent="0.25">
      <c r="A102" s="26"/>
      <c r="B102" s="15"/>
      <c r="C102" s="27"/>
      <c r="D102" s="27"/>
      <c r="E102" s="15"/>
      <c r="F102" s="15"/>
      <c r="G102" s="40"/>
      <c r="H102" s="18"/>
      <c r="I102" s="18"/>
      <c r="J102" s="18"/>
      <c r="K102" s="15"/>
      <c r="L102" s="18"/>
      <c r="M102" s="18"/>
      <c r="N102" s="18"/>
      <c r="O102" s="18"/>
      <c r="P102" s="18"/>
      <c r="Q102" s="18"/>
      <c r="R102" s="18"/>
      <c r="S102" s="28"/>
      <c r="T102" s="18"/>
      <c r="U102" s="18"/>
      <c r="V102" s="18"/>
    </row>
    <row r="103" spans="1:22" x14ac:dyDescent="0.25">
      <c r="A103" s="26"/>
    </row>
    <row r="104" spans="1:22" x14ac:dyDescent="0.25">
      <c r="A104" s="26"/>
    </row>
    <row r="105" spans="1:22" x14ac:dyDescent="0.25">
      <c r="A105" s="26"/>
    </row>
    <row r="106" spans="1:22" x14ac:dyDescent="0.25">
      <c r="A106" s="26"/>
    </row>
    <row r="107" spans="1:22" x14ac:dyDescent="0.25">
      <c r="A107" s="26"/>
    </row>
    <row r="108" spans="1:22" x14ac:dyDescent="0.25">
      <c r="A108" s="26"/>
    </row>
    <row r="109" spans="1:22" x14ac:dyDescent="0.25">
      <c r="A109" s="26"/>
    </row>
    <row r="110" spans="1:22" x14ac:dyDescent="0.25">
      <c r="A110" s="26"/>
    </row>
    <row r="111" spans="1:22" x14ac:dyDescent="0.25">
      <c r="A111" s="26"/>
    </row>
    <row r="112" spans="1:22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6"/>
    </row>
    <row r="133" spans="1:1" x14ac:dyDescent="0.25">
      <c r="A133" s="26"/>
    </row>
    <row r="134" spans="1:1" x14ac:dyDescent="0.25">
      <c r="A134" s="26"/>
    </row>
    <row r="135" spans="1:1" x14ac:dyDescent="0.25">
      <c r="A135" s="26"/>
    </row>
    <row r="136" spans="1:1" x14ac:dyDescent="0.25">
      <c r="A136" s="26"/>
    </row>
    <row r="137" spans="1:1" x14ac:dyDescent="0.25">
      <c r="A137" s="26"/>
    </row>
    <row r="138" spans="1:1" x14ac:dyDescent="0.25">
      <c r="A138" s="26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6"/>
    </row>
    <row r="145" spans="1:1" x14ac:dyDescent="0.25">
      <c r="A145" s="26"/>
    </row>
  </sheetData>
  <autoFilter ref="A12:V82" xr:uid="{00000000-0009-0000-0000-000000000000}"/>
  <sortState xmlns:xlrd2="http://schemas.microsoft.com/office/spreadsheetml/2017/richdata2" ref="B13:V81">
    <sortCondition ref="V13:V81"/>
    <sortCondition descending="1" ref="G13:G81"/>
  </sortState>
  <mergeCells count="15">
    <mergeCell ref="B98:S98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  <mergeCell ref="A9:U9"/>
    <mergeCell ref="A8:U8"/>
    <mergeCell ref="A7:U7"/>
    <mergeCell ref="T10:U11"/>
    <mergeCell ref="B97:S9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user name</cp:lastModifiedBy>
  <cp:lastPrinted>2022-09-27T14:28:59Z</cp:lastPrinted>
  <dcterms:created xsi:type="dcterms:W3CDTF">2021-05-21T15:05:03Z</dcterms:created>
  <dcterms:modified xsi:type="dcterms:W3CDTF">2022-11-14T19:53:49Z</dcterms:modified>
</cp:coreProperties>
</file>