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14235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62913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<sst xmlns="http://schemas.openxmlformats.org/spreadsheetml/2006/main" count="60" uniqueCount="47">
  <si>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</si>
  <si>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</si>
  <si>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</si>
  <si>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</si>
  <si>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</si>
  <si>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</si>
  <si>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</si>
  <si>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</si>
  <si>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</si>
  <si>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</si>
  <si>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</si>
  <si>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</si>
  <si>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</si>
  <si>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</si>
  <si>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</si>
  <si>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</si>
  <si>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</si>
  <si>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</si>
  <si>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</si>
  <si>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</si>
  <si>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</si>
  <si>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</si>
  <si>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</si>
  <si>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</si>
  <si>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</si>
  <si>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</si>
  <si>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</si>
  <si>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</si>
  <si>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</si>
  <si>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</si>
  <si>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</si>
  <si>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</si>
  <si>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</si>
  <si>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</si>
  <si>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</si>
  <si>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</si>
  <si>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</si>
  <si>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</si>
  <si>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</si>
  <si>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</si>
  <si>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</si>
  <si>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</si>
  <si>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</si>
  <si>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</si>
  <si>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</si>
  <si>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</si>
  <si>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Tramite de Pension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</si>
</sst>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9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17" applyNumberFormat="0" applyAlignment="0" applyProtection="0"/>
    <xf numFmtId="0" fontId="23" fillId="51" borderId="18" applyNumberFormat="0" applyAlignment="0" applyProtection="0"/>
    <xf numFmtId="0" fontId="24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17" applyNumberFormat="0" applyAlignment="0" applyProtection="0"/>
    <xf numFmtId="0" fontId="29" fillId="0" borderId="22" applyNumberFormat="0" applyFill="0" applyAlignment="0" applyProtection="0"/>
    <xf numFmtId="164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/>
    <xf numFmtId="0" fontId="18" fillId="52" borderId="23" applyNumberFormat="0" applyFont="0" applyAlignment="0" applyProtection="0"/>
    <xf numFmtId="0" fontId="32" fillId="50" borderId="24" applyNumberFormat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5" fillId="0" borderId="0" xfId="0" applyFont="1" applyAlignment="1"/>
    <xf numFmtId="0" fontId="0" fillId="53" borderId="0" xfId="0" applyFill="1"/>
    <xf numFmtId="0" fontId="37" fillId="53" borderId="15" xfId="0" applyFont="1" applyFill="1" applyBorder="1" applyAlignment="1"/>
    <xf numFmtId="0" fontId="38" fillId="53" borderId="15" xfId="0" applyFont="1" applyFill="1" applyBorder="1" applyAlignment="1">
      <alignment vertical="center"/>
    </xf>
    <xf numFmtId="0" fontId="37" fillId="0" borderId="16" xfId="0" applyFont="1" applyBorder="1"/>
    <xf numFmtId="164" fontId="37" fillId="0" borderId="16" xfId="1" applyFont="1" applyBorder="1"/>
    <xf numFmtId="0" fontId="37" fillId="0" borderId="0" xfId="0" applyFont="1"/>
    <xf numFmtId="0" fontId="37" fillId="0" borderId="0" xfId="0" applyFont="1" applyBorder="1"/>
    <xf numFmtId="4" fontId="37" fillId="0" borderId="0" xfId="0" applyNumberFormat="1" applyFont="1" applyBorder="1"/>
    <xf numFmtId="0" fontId="37" fillId="0" borderId="0" xfId="0" applyFont="1" applyFill="1" applyBorder="1"/>
    <xf numFmtId="0" fontId="38" fillId="53" borderId="25" xfId="0" applyFont="1" applyFill="1" applyBorder="1" applyAlignment="1">
      <alignment horizontal="center" vertical="center"/>
    </xf>
    <xf numFmtId="0" fontId="38" fillId="53" borderId="11" xfId="0" applyFont="1" applyFill="1" applyBorder="1" applyAlignment="1">
      <alignment horizontal="center" vertical="center"/>
    </xf>
    <xf numFmtId="0" fontId="38" fillId="53" borderId="26" xfId="0" applyFont="1" applyFill="1" applyBorder="1" applyAlignment="1">
      <alignment horizontal="center" vertical="center"/>
    </xf>
    <xf numFmtId="0" fontId="36" fillId="53" borderId="11" xfId="0" applyFont="1" applyFill="1" applyBorder="1" applyAlignment="1">
      <alignment horizontal="center" vertical="center"/>
    </xf>
    <xf numFmtId="0" fontId="36" fillId="53" borderId="27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/>
    </xf>
    <xf numFmtId="0" fontId="36" fillId="53" borderId="28" xfId="0" applyFont="1" applyFill="1" applyBorder="1" applyAlignment="1">
      <alignment horizontal="center" vertical="center"/>
    </xf>
    <xf numFmtId="0" fontId="38" fillId="53" borderId="27" xfId="0" applyFont="1" applyFill="1" applyBorder="1" applyAlignment="1">
      <alignment horizontal="center" vertical="center"/>
    </xf>
    <xf numFmtId="0" fontId="38" fillId="53" borderId="28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1" xfId="0" applyFont="1" applyFill="1" applyBorder="1" applyAlignment="1">
      <alignment horizontal="center" vertical="center" wrapText="1"/>
    </xf>
    <xf numFmtId="0" fontId="37" fillId="0" borderId="16" xfId="0" applyFont="1" applyFill="1" applyBorder="1"/>
    <xf numFmtId="4" fontId="37" fillId="0" borderId="16" xfId="0" applyNumberFormat="1" applyFont="1" applyBorder="1"/>
    <xf numFmtId="0" fontId="39" fillId="53" borderId="16" xfId="0" applyFont="1" applyFill="1" applyBorder="1"/>
    <xf numFmtId="4" fontId="39" fillId="53" borderId="16" xfId="0" applyNumberFormat="1" applyFont="1" applyFill="1" applyBorder="1"/>
    <xf numFmtId="0" fontId="37" fillId="53" borderId="16" xfId="0" applyFont="1" applyFill="1" applyBorder="1"/>
    <xf numFmtId="0" fontId="38" fillId="53" borderId="16" xfId="0" applyFont="1" applyFill="1" applyBorder="1" applyAlignment="1">
      <alignment vertical="center" wrapText="1"/>
    </xf>
    <xf numFmtId="0" fontId="41" fillId="0" borderId="0" xfId="0" applyFont="1" applyAlignment="1">
      <alignment horizontal="left"/>
    </xf>
    <xf numFmtId="164" fontId="40" fillId="53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8" fillId="53" borderId="15" xfId="0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8" fillId="0" borderId="0" xfId="0" applyFont="1" applyFill="1" applyBorder="1" applyAlignment="1">
      <alignment vertical="center" wrapText="1"/>
    </xf>
    <xf numFmtId="4" fontId="39" fillId="0" borderId="0" xfId="0" applyNumberFormat="1" applyFont="1" applyFill="1" applyBorder="1"/>
    <xf numFmtId="0" fontId="38" fillId="53" borderId="12" xfId="0" applyFont="1" applyFill="1" applyBorder="1" applyAlignment="1">
      <alignment horizontal="center" vertical="center"/>
    </xf>
    <xf numFmtId="0" fontId="38" fillId="53" borderId="13" xfId="0" applyFont="1" applyFill="1" applyBorder="1" applyAlignment="1">
      <alignment horizontal="center" vertical="center"/>
    </xf>
    <xf numFmtId="0" fontId="38" fillId="5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wrapText="1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2" xfId="0" applyFont="1" applyFill="1" applyBorder="1" applyAlignment="1">
      <alignment horizontal="center" vertical="center" wrapText="1"/>
    </xf>
    <xf numFmtId="0" fontId="37" fillId="53" borderId="14" xfId="0" applyFont="1" applyFill="1" applyBorder="1" applyAlignment="1">
      <alignment wrapText="1"/>
    </xf>
    <xf numFmtId="0" fontId="38" fillId="53" borderId="13" xfId="0" applyFont="1" applyFill="1" applyBorder="1" applyAlignment="1">
      <alignment horizontal="center" vertical="center" wrapText="1"/>
    </xf>
    <xf numFmtId="0" fontId="38" fillId="53" borderId="14" xfId="0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G21" sqref="G21"/>
    </sheetView>
  </sheetViews>
  <sheetFormatPr baseColWidth="10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46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25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26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27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28</v>
      </c>
      <c r="B12" s="17" t="s">
        <v>10</v>
      </c>
      <c r="C12" s="19" t="s">
        <v>11</v>
      </c>
      <c r="D12" s="19" t="s">
        <v>40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x14ac:dyDescent="0.25">
      <c r="A13" s="6">
        <v>1</v>
      </c>
      <c r="B13" s="6" t="s">
        <v>32</v>
      </c>
      <c r="C13" s="6" t="s">
        <v>22</v>
      </c>
      <c r="D13" s="6" t="s">
        <v>41</v>
      </c>
      <c r="E13" s="23" t="s">
        <v>33</v>
      </c>
      <c r="F13" s="6" t="s">
        <v>31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x14ac:dyDescent="0.25">
      <c r="A14" s="6">
        <v>2</v>
      </c>
      <c r="B14" s="6" t="s">
        <v>29</v>
      </c>
      <c r="C14" s="6" t="s">
        <v>20</v>
      </c>
      <c r="D14" s="6" t="s">
        <v>41</v>
      </c>
      <c r="E14" s="23" t="s">
        <v>30</v>
      </c>
      <c r="F14" s="6" t="s">
        <v>31</v>
      </c>
      <c r="G14" s="24">
        <v>10000</v>
      </c>
      <c r="H14" s="7">
        <v>0</v>
      </c>
      <c r="I14" s="7">
        <v>287</v>
      </c>
      <c r="J14" s="7">
        <f t="shared" ref="J14:J17" si="0"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x14ac:dyDescent="0.25">
      <c r="A15" s="6">
        <v>3</v>
      </c>
      <c r="B15" s="6" t="s">
        <v>34</v>
      </c>
      <c r="C15" s="6" t="s">
        <v>20</v>
      </c>
      <c r="D15" s="6" t="s">
        <v>41</v>
      </c>
      <c r="E15" s="23" t="s">
        <v>30</v>
      </c>
      <c r="F15" s="6" t="s">
        <v>31</v>
      </c>
      <c r="G15" s="24">
        <v>10000</v>
      </c>
      <c r="H15" s="7">
        <v>0</v>
      </c>
      <c r="I15" s="7">
        <v>287</v>
      </c>
      <c r="J15" s="7">
        <f t="shared" si="0"/>
        <v>709.99999999999989</v>
      </c>
      <c r="K15" s="7">
        <f t="shared" ref="K15:K17" si="1">+G15*1.15%</f>
        <v>115</v>
      </c>
      <c r="L15" s="7">
        <v>304</v>
      </c>
      <c r="M15" s="7">
        <f t="shared" ref="M15:M17" si="2">+G15*7.09%</f>
        <v>709</v>
      </c>
      <c r="N15" s="7">
        <v>25</v>
      </c>
      <c r="O15" s="7">
        <f t="shared" ref="O15:O17" si="3">+I15+J15+K15+L15+M15</f>
        <v>2125</v>
      </c>
      <c r="P15" s="7">
        <f t="shared" ref="P15:P17" si="4">+I15+L15+N15</f>
        <v>616</v>
      </c>
      <c r="Q15" s="7">
        <f t="shared" ref="Q15:Q17" si="5">+J15+K15+M15</f>
        <v>1534</v>
      </c>
      <c r="R15" s="7">
        <f t="shared" ref="R15:R17" si="6">+G15-P15</f>
        <v>9384</v>
      </c>
      <c r="S15" s="6">
        <v>113</v>
      </c>
    </row>
    <row r="16" spans="1:19" x14ac:dyDescent="0.25">
      <c r="A16" s="6">
        <v>4</v>
      </c>
      <c r="B16" s="6" t="s">
        <v>35</v>
      </c>
      <c r="C16" s="6" t="s">
        <v>21</v>
      </c>
      <c r="D16" s="6" t="s">
        <v>41</v>
      </c>
      <c r="E16" s="23" t="s">
        <v>30</v>
      </c>
      <c r="F16" s="6" t="s">
        <v>31</v>
      </c>
      <c r="G16" s="24">
        <v>10000</v>
      </c>
      <c r="H16" s="7">
        <v>0</v>
      </c>
      <c r="I16" s="7">
        <v>287</v>
      </c>
      <c r="J16" s="7">
        <f t="shared" si="0"/>
        <v>709.99999999999989</v>
      </c>
      <c r="K16" s="7">
        <f t="shared" si="1"/>
        <v>115</v>
      </c>
      <c r="L16" s="7">
        <v>304</v>
      </c>
      <c r="M16" s="7">
        <f t="shared" si="2"/>
        <v>709</v>
      </c>
      <c r="N16" s="7">
        <v>25</v>
      </c>
      <c r="O16" s="7">
        <f t="shared" si="3"/>
        <v>2125</v>
      </c>
      <c r="P16" s="7">
        <f t="shared" si="4"/>
        <v>616</v>
      </c>
      <c r="Q16" s="7">
        <f t="shared" si="5"/>
        <v>1534</v>
      </c>
      <c r="R16" s="7">
        <f t="shared" si="6"/>
        <v>9384</v>
      </c>
      <c r="S16" s="6">
        <v>113</v>
      </c>
    </row>
    <row r="17" spans="1:20" x14ac:dyDescent="0.25">
      <c r="A17" s="6">
        <v>5</v>
      </c>
      <c r="B17" s="6" t="s">
        <v>36</v>
      </c>
      <c r="C17" s="6" t="s">
        <v>21</v>
      </c>
      <c r="D17" s="6" t="s">
        <v>41</v>
      </c>
      <c r="E17" s="23" t="s">
        <v>30</v>
      </c>
      <c r="F17" s="6" t="s">
        <v>31</v>
      </c>
      <c r="G17" s="24">
        <v>10000</v>
      </c>
      <c r="H17" s="7">
        <v>0</v>
      </c>
      <c r="I17" s="7">
        <v>287</v>
      </c>
      <c r="J17" s="7">
        <f t="shared" si="0"/>
        <v>709.99999999999989</v>
      </c>
      <c r="K17" s="7">
        <f t="shared" si="1"/>
        <v>115</v>
      </c>
      <c r="L17" s="7">
        <v>304</v>
      </c>
      <c r="M17" s="7">
        <f t="shared" si="2"/>
        <v>709</v>
      </c>
      <c r="N17" s="7">
        <v>25</v>
      </c>
      <c r="O17" s="7">
        <f t="shared" si="3"/>
        <v>2125</v>
      </c>
      <c r="P17" s="7">
        <f t="shared" si="4"/>
        <v>616</v>
      </c>
      <c r="Q17" s="7">
        <f t="shared" si="5"/>
        <v>1534</v>
      </c>
      <c r="R17" s="7">
        <f t="shared" si="6"/>
        <v>9384</v>
      </c>
      <c r="S17" s="6">
        <v>113</v>
      </c>
    </row>
    <row r="18" spans="1:20" s="3" customFormat="1" x14ac:dyDescent="0.25">
      <c r="A18" s="25"/>
      <c r="B18" s="28" t="s">
        <v>37</v>
      </c>
      <c r="C18" s="25"/>
      <c r="D18" s="25"/>
      <c r="E18" s="25"/>
      <c r="F18" s="26"/>
      <c r="G18" s="26">
        <f t="shared" ref="G18:R18" si="7">SUM(G13:G17)</f>
        <v>50000</v>
      </c>
      <c r="H18" s="26">
        <f t="shared" si="7"/>
        <v>0</v>
      </c>
      <c r="I18" s="26">
        <f t="shared" si="7"/>
        <v>1435</v>
      </c>
      <c r="J18" s="26">
        <f t="shared" si="7"/>
        <v>3549.9999999999995</v>
      </c>
      <c r="K18" s="26">
        <f t="shared" si="7"/>
        <v>575</v>
      </c>
      <c r="L18" s="26">
        <f t="shared" si="7"/>
        <v>1520</v>
      </c>
      <c r="M18" s="26">
        <f t="shared" si="7"/>
        <v>3545</v>
      </c>
      <c r="N18" s="26">
        <f t="shared" si="7"/>
        <v>125</v>
      </c>
      <c r="O18" s="26">
        <f t="shared" si="7"/>
        <v>10625</v>
      </c>
      <c r="P18" s="26">
        <f t="shared" si="7"/>
        <v>3080</v>
      </c>
      <c r="Q18" s="26">
        <f t="shared" si="7"/>
        <v>7670</v>
      </c>
      <c r="R18" s="26">
        <f t="shared" si="7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x14ac:dyDescent="0.25">
      <c r="A21" s="29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x14ac:dyDescent="0.25">
      <c r="A22" s="29" t="s">
        <v>43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x14ac:dyDescent="0.25">
      <c r="A23" s="29" t="s">
        <v>44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x14ac:dyDescent="0.25">
      <c r="A24" s="29" t="s">
        <v>45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x14ac:dyDescent="0.25">
      <c r="A25" s="29" t="s">
        <v>38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2023-06-14T17:16:17Z</cp:lastPrinted>
  <dcterms:created xsi:type="dcterms:W3CDTF">2021-05-21T15:05:03Z</dcterms:created>
  <dcterms:modified xsi:type="dcterms:W3CDTF">2023-06-16T14:17:15Z</dcterms:modified>
</cp:coreProperties>
</file>