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ibre Acceso2\Desktop\Nomina\"/>
    </mc:Choice>
  </mc:AlternateContent>
  <bookViews>
    <workbookView xWindow="0" yWindow="0" windowWidth="24000" windowHeight="14235"/>
  </bookViews>
  <sheets>
    <sheet name="tramite" sheetId="4" r:id="rId1"/>
  </sheets>
  <definedNames>
    <definedName name="_xlnm.Print_Area" localSheetId="0">tramite!$A$1:$S$27</definedName>
    <definedName name="FEB">#REF!</definedName>
    <definedName name="NOMBRE" localSheetId="0">#REF!</definedName>
    <definedName name="NOMBRE">#REF!</definedName>
  </definedNames>
  <calcPr calcId="162913"/>
</workbook>
</file>

<file path=xl/calcChain.xml><?xml version="1.0" encoding="utf-8"?>
<calcChain xmlns="http://schemas.openxmlformats.org/spreadsheetml/2006/main">
  <c r="K13" i="4" l="1"/>
  <c r="H18" i="4" l="1"/>
  <c r="I18" i="4"/>
  <c r="L18" i="4"/>
  <c r="N18" i="4"/>
  <c r="G18" i="4"/>
  <c r="P17" i="4" l="1"/>
  <c r="R17" i="4" s="1"/>
  <c r="M17" i="4"/>
  <c r="K17" i="4"/>
  <c r="J17" i="4"/>
  <c r="P16" i="4"/>
  <c r="R16" i="4" s="1"/>
  <c r="M16" i="4"/>
  <c r="K16" i="4"/>
  <c r="J16" i="4"/>
  <c r="P15" i="4"/>
  <c r="R15" i="4" s="1"/>
  <c r="M15" i="4"/>
  <c r="K15" i="4"/>
  <c r="J15" i="4"/>
  <c r="P13" i="4"/>
  <c r="M13" i="4"/>
  <c r="J13" i="4"/>
  <c r="P14" i="4"/>
  <c r="M14" i="4"/>
  <c r="K14" i="4"/>
  <c r="J14" i="4"/>
  <c r="K18" i="4" l="1"/>
  <c r="M18" i="4"/>
  <c r="J18" i="4"/>
  <c r="P18" i="4"/>
  <c r="R13" i="4"/>
  <c r="Q15" i="4"/>
  <c r="O13" i="4"/>
  <c r="Q16" i="4"/>
  <c r="O17" i="4"/>
  <c r="Q14" i="4"/>
  <c r="O15" i="4"/>
  <c r="Q17" i="4"/>
  <c r="R14" i="4"/>
  <c r="O14" i="4"/>
  <c r="Q13" i="4"/>
  <c r="O16" i="4"/>
  <c r="Q18" i="4" l="1"/>
  <c r="O18" i="4"/>
  <c r="R18" i="4"/>
</calcChain>
</file>

<file path=xl/sharedStrings.xml><?xml version="1.0" encoding="utf-8"?>
<sst xmlns="http://schemas.openxmlformats.org/spreadsheetml/2006/main" count="60" uniqueCount="47">
  <si>
    <t>PRESIDENCIA DE LA REPUBLICA</t>
  </si>
  <si>
    <t>COMEDORES ECONOMICOS DEL ESTADO DOMINICANO</t>
  </si>
  <si>
    <t>Total Retenciones y Aportes</t>
  </si>
  <si>
    <t>S.Neto (RD)</t>
  </si>
  <si>
    <t>Seguro de Pensión (9.97%) (4*)</t>
  </si>
  <si>
    <t>Riesgos Laborales (1.15%) (2*)</t>
  </si>
  <si>
    <t>Registro Dependientes Adicionales Y OTROS DESCUENTOS (5*)</t>
  </si>
  <si>
    <t>Subtotal TSS</t>
  </si>
  <si>
    <t>Deducción Empleado</t>
  </si>
  <si>
    <t>Aportes Patronal</t>
  </si>
  <si>
    <t>Nombre</t>
  </si>
  <si>
    <t xml:space="preserve">Funcion </t>
  </si>
  <si>
    <t>Estatus</t>
  </si>
  <si>
    <t>Departamento</t>
  </si>
  <si>
    <t>S.Bruto (RD)</t>
  </si>
  <si>
    <t>IS/R  (Ley 1192)  (1*)</t>
  </si>
  <si>
    <t>Empleado (2.87%)</t>
  </si>
  <si>
    <t>Patronal (7.10%)</t>
  </si>
  <si>
    <t>Empleado (3.04%)</t>
  </si>
  <si>
    <t>Patronal (7.09%)</t>
  </si>
  <si>
    <t>CONSERJE</t>
  </si>
  <si>
    <t>AYUDANTE</t>
  </si>
  <si>
    <t>INSPECTOR (A)</t>
  </si>
  <si>
    <t xml:space="preserve">   (1*) Deducción directa en declaración ISR empleados del SUIRPLUS. Rentas hasta RD416.220.00 estan exentas.</t>
  </si>
  <si>
    <t>LISSETTE PAMELA SANTANA PICHARDO</t>
  </si>
  <si>
    <t>Seguridad Social (LEY 87-01)</t>
  </si>
  <si>
    <t>Sub-Cuenta No.</t>
  </si>
  <si>
    <t>Seguro de Salud (10.53%)    (3*)</t>
  </si>
  <si>
    <t xml:space="preserve">Reg No. </t>
  </si>
  <si>
    <t>JOSEFA PEREZ GONZALEZ</t>
  </si>
  <si>
    <t>COMEDOR  LOS MINA</t>
  </si>
  <si>
    <t>FIJOS</t>
  </si>
  <si>
    <t>CARMEN CACERES HERNANDEZ</t>
  </si>
  <si>
    <t>DEPARTAMENTO DE  INSPECCION</t>
  </si>
  <si>
    <t>ANA ISIDRA DE JESUS FAÑAS</t>
  </si>
  <si>
    <t>ANA FRANCISCA RODRIGUEZ DE JIMENEZ</t>
  </si>
  <si>
    <t>CELESTINA SORIANO RAMIREZ</t>
  </si>
  <si>
    <t>TOTAL GENERAL</t>
  </si>
  <si>
    <t>El valor exento de Impuestos Sobre la Renta es de RD34,685.00.</t>
  </si>
  <si>
    <t>ENCARGADA DE REGISTRO, CONTROL Y NOMINAS</t>
  </si>
  <si>
    <t>Sexo</t>
  </si>
  <si>
    <t>F</t>
  </si>
  <si>
    <t xml:space="preserve">   (2*) Salario cotizable hasta RD$62,400.00 deducción directa de la declaración TSS del SUIRPLUS.(Riesgo Laboral)</t>
  </si>
  <si>
    <t xml:space="preserve">   (3*) Salario cotizable hasta RD$156,000.00, deducción directa de la declaración TSS del SUIRPLUS.(Seguro de Salud)</t>
  </si>
  <si>
    <t xml:space="preserve">   (4*) Salario cotizable hasta RD$312,000.00, deducción directa de la declaración TSS del SUIRPLUS.(Seguro de Pension)</t>
  </si>
  <si>
    <t xml:space="preserve"> Empleados Tramite de Pension Correspondiente al Mes de ABRIL 2023</t>
  </si>
  <si>
    <t xml:space="preserve">   (5*) Deducción directa declaración TSS del SUIRPLUS por registro de dependientes adicionales al SDSS. RD$1,577.45 por cada dependiente adicional registrado.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</si>
</sst>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€_-;\-* #,##0.00\ _€_-;_-* &quot;-&quot;??\ _€_-;_-@_-"/>
    <numFmt numFmtId="164" formatCode="_(* #,##0.00_);_(* \(#,##0.00\);_(* &quot;-&quot;??_);_(@_)"/>
  </numFmts>
  <fonts count="4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b/>
      <sz val="12"/>
      <color rgb="FF000000"/>
      <name val="Calibri"/>
      <family val="2"/>
    </font>
    <font>
      <sz val="10"/>
      <name val="Times New Roman"/>
      <family val="1"/>
    </font>
    <font>
      <sz val="10"/>
      <color theme="1"/>
      <name val="Times New Roman"/>
      <family val="1"/>
    </font>
    <font>
      <b/>
      <sz val="10"/>
      <name val="Times New Roman"/>
      <family val="1"/>
    </font>
    <font>
      <b/>
      <sz val="10"/>
      <color theme="1"/>
      <name val="Times New Roman"/>
      <family val="1"/>
    </font>
    <font>
      <b/>
      <sz val="11"/>
      <name val="Times New Roman"/>
      <family val="1"/>
    </font>
    <font>
      <sz val="11"/>
      <color theme="1"/>
      <name val="Times New Roman"/>
      <family val="1"/>
    </font>
  </fonts>
  <fills count="54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4C7FBC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90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4" applyNumberFormat="0" applyAlignment="0" applyProtection="0"/>
    <xf numFmtId="0" fontId="9" fillId="5" borderId="5" applyNumberFormat="0" applyAlignment="0" applyProtection="0"/>
    <xf numFmtId="0" fontId="10" fillId="5" borderId="4" applyNumberFormat="0" applyAlignment="0" applyProtection="0"/>
    <xf numFmtId="0" fontId="11" fillId="0" borderId="6" applyNumberFormat="0" applyFill="0" applyAlignment="0" applyProtection="0"/>
    <xf numFmtId="0" fontId="12" fillId="6" borderId="7" applyNumberFormat="0" applyAlignment="0" applyProtection="0"/>
    <xf numFmtId="0" fontId="13" fillId="0" borderId="0" applyNumberFormat="0" applyFill="0" applyBorder="0" applyAlignment="0" applyProtection="0"/>
    <xf numFmtId="0" fontId="1" fillId="7" borderId="8" applyNumberFormat="0" applyFont="0" applyAlignment="0" applyProtection="0"/>
    <xf numFmtId="0" fontId="14" fillId="0" borderId="0" applyNumberFormat="0" applyFill="0" applyBorder="0" applyAlignment="0" applyProtection="0"/>
    <xf numFmtId="0" fontId="15" fillId="0" borderId="9" applyNumberFormat="0" applyFill="0" applyAlignment="0" applyProtection="0"/>
    <xf numFmtId="0" fontId="16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6" fillId="27" borderId="0" applyNumberFormat="0" applyBorder="0" applyAlignment="0" applyProtection="0"/>
    <xf numFmtId="0" fontId="16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6" fillId="31" borderId="0" applyNumberFormat="0" applyBorder="0" applyAlignment="0" applyProtection="0"/>
    <xf numFmtId="0" fontId="18" fillId="32" borderId="0" applyNumberFormat="0" applyBorder="0" applyAlignment="0" applyProtection="0"/>
    <xf numFmtId="0" fontId="18" fillId="33" borderId="0" applyNumberFormat="0" applyBorder="0" applyAlignment="0" applyProtection="0"/>
    <xf numFmtId="0" fontId="18" fillId="34" borderId="0" applyNumberFormat="0" applyBorder="0" applyAlignment="0" applyProtection="0"/>
    <xf numFmtId="0" fontId="18" fillId="35" borderId="0" applyNumberFormat="0" applyBorder="0" applyAlignment="0" applyProtection="0"/>
    <xf numFmtId="0" fontId="18" fillId="36" borderId="0" applyNumberFormat="0" applyBorder="0" applyAlignment="0" applyProtection="0"/>
    <xf numFmtId="0" fontId="18" fillId="37" borderId="0" applyNumberFormat="0" applyBorder="0" applyAlignment="0" applyProtection="0"/>
    <xf numFmtId="0" fontId="18" fillId="38" borderId="0" applyNumberFormat="0" applyBorder="0" applyAlignment="0" applyProtection="0"/>
    <xf numFmtId="0" fontId="18" fillId="39" borderId="0" applyNumberFormat="0" applyBorder="0" applyAlignment="0" applyProtection="0"/>
    <xf numFmtId="0" fontId="18" fillId="40" borderId="0" applyNumberFormat="0" applyBorder="0" applyAlignment="0" applyProtection="0"/>
    <xf numFmtId="0" fontId="18" fillId="35" borderId="0" applyNumberFormat="0" applyBorder="0" applyAlignment="0" applyProtection="0"/>
    <xf numFmtId="0" fontId="18" fillId="38" borderId="0" applyNumberFormat="0" applyBorder="0" applyAlignment="0" applyProtection="0"/>
    <xf numFmtId="0" fontId="18" fillId="41" borderId="0" applyNumberFormat="0" applyBorder="0" applyAlignment="0" applyProtection="0"/>
    <xf numFmtId="0" fontId="19" fillId="42" borderId="0" applyNumberFormat="0" applyBorder="0" applyAlignment="0" applyProtection="0"/>
    <xf numFmtId="0" fontId="19" fillId="39" borderId="0" applyNumberFormat="0" applyBorder="0" applyAlignment="0" applyProtection="0"/>
    <xf numFmtId="0" fontId="19" fillId="40" borderId="0" applyNumberFormat="0" applyBorder="0" applyAlignment="0" applyProtection="0"/>
    <xf numFmtId="0" fontId="19" fillId="43" borderId="0" applyNumberFormat="0" applyBorder="0" applyAlignment="0" applyProtection="0"/>
    <xf numFmtId="0" fontId="19" fillId="44" borderId="0" applyNumberFormat="0" applyBorder="0" applyAlignment="0" applyProtection="0"/>
    <xf numFmtId="0" fontId="19" fillId="45" borderId="0" applyNumberFormat="0" applyBorder="0" applyAlignment="0" applyProtection="0"/>
    <xf numFmtId="0" fontId="19" fillId="46" borderId="0" applyNumberFormat="0" applyBorder="0" applyAlignment="0" applyProtection="0"/>
    <xf numFmtId="0" fontId="19" fillId="47" borderId="0" applyNumberFormat="0" applyBorder="0" applyAlignment="0" applyProtection="0"/>
    <xf numFmtId="0" fontId="19" fillId="48" borderId="0" applyNumberFormat="0" applyBorder="0" applyAlignment="0" applyProtection="0"/>
    <xf numFmtId="0" fontId="19" fillId="43" borderId="0" applyNumberFormat="0" applyBorder="0" applyAlignment="0" applyProtection="0"/>
    <xf numFmtId="0" fontId="19" fillId="44" borderId="0" applyNumberFormat="0" applyBorder="0" applyAlignment="0" applyProtection="0"/>
    <xf numFmtId="0" fontId="19" fillId="49" borderId="0" applyNumberFormat="0" applyBorder="0" applyAlignment="0" applyProtection="0"/>
    <xf numFmtId="0" fontId="20" fillId="33" borderId="0" applyNumberFormat="0" applyBorder="0" applyAlignment="0" applyProtection="0"/>
    <xf numFmtId="0" fontId="21" fillId="34" borderId="0" applyNumberFormat="0" applyBorder="0" applyAlignment="0" applyProtection="0"/>
    <xf numFmtId="0" fontId="22" fillId="50" borderId="17" applyNumberFormat="0" applyAlignment="0" applyProtection="0"/>
    <xf numFmtId="0" fontId="23" fillId="51" borderId="18" applyNumberFormat="0" applyAlignment="0" applyProtection="0"/>
    <xf numFmtId="0" fontId="24" fillId="0" borderId="0" applyNumberFormat="0" applyFill="0" applyBorder="0" applyAlignment="0" applyProtection="0"/>
    <xf numFmtId="0" fontId="21" fillId="34" borderId="0" applyNumberFormat="0" applyBorder="0" applyAlignment="0" applyProtection="0"/>
    <xf numFmtId="0" fontId="25" fillId="0" borderId="19" applyNumberFormat="0" applyFill="0" applyAlignment="0" applyProtection="0"/>
    <xf numFmtId="0" fontId="26" fillId="0" borderId="20" applyNumberFormat="0" applyFill="0" applyAlignment="0" applyProtection="0"/>
    <xf numFmtId="0" fontId="27" fillId="0" borderId="21" applyNumberFormat="0" applyFill="0" applyAlignment="0" applyProtection="0"/>
    <xf numFmtId="0" fontId="27" fillId="0" borderId="0" applyNumberFormat="0" applyFill="0" applyBorder="0" applyAlignment="0" applyProtection="0"/>
    <xf numFmtId="0" fontId="28" fillId="37" borderId="17" applyNumberFormat="0" applyAlignment="0" applyProtection="0"/>
    <xf numFmtId="0" fontId="29" fillId="0" borderId="22" applyNumberFormat="0" applyFill="0" applyAlignment="0" applyProtection="0"/>
    <xf numFmtId="164" fontId="30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0" fillId="0" borderId="0"/>
    <xf numFmtId="0" fontId="31" fillId="0" borderId="0"/>
    <xf numFmtId="0" fontId="31" fillId="0" borderId="0"/>
    <xf numFmtId="0" fontId="18" fillId="0" borderId="0"/>
    <xf numFmtId="0" fontId="18" fillId="52" borderId="23" applyNumberFormat="0" applyFont="0" applyAlignment="0" applyProtection="0"/>
    <xf numFmtId="0" fontId="32" fillId="50" borderId="24" applyNumberFormat="0" applyAlignment="0" applyProtection="0"/>
    <xf numFmtId="0" fontId="3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4" fillId="0" borderId="0" applyNumberFormat="0" applyFill="0" applyBorder="0" applyAlignment="0" applyProtection="0"/>
  </cellStyleXfs>
  <cellXfs count="50">
    <xf numFmtId="0" fontId="0" fillId="0" borderId="0" xfId="0"/>
    <xf numFmtId="0" fontId="0" fillId="0" borderId="0" xfId="0" applyBorder="1"/>
    <xf numFmtId="0" fontId="15" fillId="0" borderId="0" xfId="0" applyFont="1" applyAlignment="1"/>
    <xf numFmtId="0" fontId="0" fillId="53" borderId="0" xfId="0" applyFill="1"/>
    <xf numFmtId="0" fontId="37" fillId="53" borderId="15" xfId="0" applyFont="1" applyFill="1" applyBorder="1" applyAlignment="1"/>
    <xf numFmtId="0" fontId="38" fillId="53" borderId="15" xfId="0" applyFont="1" applyFill="1" applyBorder="1" applyAlignment="1">
      <alignment vertical="center"/>
    </xf>
    <xf numFmtId="0" fontId="37" fillId="0" borderId="16" xfId="0" applyFont="1" applyBorder="1"/>
    <xf numFmtId="164" fontId="37" fillId="0" borderId="16" xfId="1" applyFont="1" applyBorder="1"/>
    <xf numFmtId="0" fontId="37" fillId="0" borderId="0" xfId="0" applyFont="1"/>
    <xf numFmtId="0" fontId="37" fillId="0" borderId="0" xfId="0" applyFont="1" applyBorder="1"/>
    <xf numFmtId="4" fontId="37" fillId="0" borderId="0" xfId="0" applyNumberFormat="1" applyFont="1" applyBorder="1"/>
    <xf numFmtId="0" fontId="37" fillId="0" borderId="0" xfId="0" applyFont="1" applyFill="1" applyBorder="1"/>
    <xf numFmtId="0" fontId="38" fillId="53" borderId="25" xfId="0" applyFont="1" applyFill="1" applyBorder="1" applyAlignment="1">
      <alignment horizontal="center" vertical="center"/>
    </xf>
    <xf numFmtId="0" fontId="38" fillId="53" borderId="11" xfId="0" applyFont="1" applyFill="1" applyBorder="1" applyAlignment="1">
      <alignment horizontal="center" vertical="center"/>
    </xf>
    <xf numFmtId="0" fontId="38" fillId="53" borderId="26" xfId="0" applyFont="1" applyFill="1" applyBorder="1" applyAlignment="1">
      <alignment horizontal="center" vertical="center"/>
    </xf>
    <xf numFmtId="0" fontId="36" fillId="53" borderId="11" xfId="0" applyFont="1" applyFill="1" applyBorder="1" applyAlignment="1">
      <alignment horizontal="center" vertical="center"/>
    </xf>
    <xf numFmtId="0" fontId="36" fillId="53" borderId="27" xfId="0" applyFont="1" applyFill="1" applyBorder="1" applyAlignment="1">
      <alignment horizontal="center" vertical="center"/>
    </xf>
    <xf numFmtId="0" fontId="38" fillId="53" borderId="15" xfId="0" applyFont="1" applyFill="1" applyBorder="1" applyAlignment="1">
      <alignment horizontal="center" vertical="center"/>
    </xf>
    <xf numFmtId="0" fontId="36" fillId="53" borderId="28" xfId="0" applyFont="1" applyFill="1" applyBorder="1" applyAlignment="1">
      <alignment horizontal="center" vertical="center"/>
    </xf>
    <xf numFmtId="0" fontId="38" fillId="53" borderId="27" xfId="0" applyFont="1" applyFill="1" applyBorder="1" applyAlignment="1">
      <alignment horizontal="center" vertical="center"/>
    </xf>
    <xf numFmtId="0" fontId="38" fillId="53" borderId="28" xfId="0" applyFont="1" applyFill="1" applyBorder="1" applyAlignment="1">
      <alignment horizontal="center" vertical="center"/>
    </xf>
    <xf numFmtId="0" fontId="38" fillId="53" borderId="15" xfId="0" applyFont="1" applyFill="1" applyBorder="1" applyAlignment="1">
      <alignment horizontal="center" vertical="center" wrapText="1"/>
    </xf>
    <xf numFmtId="0" fontId="38" fillId="53" borderId="11" xfId="0" applyFont="1" applyFill="1" applyBorder="1" applyAlignment="1">
      <alignment horizontal="center" vertical="center" wrapText="1"/>
    </xf>
    <xf numFmtId="0" fontId="37" fillId="0" borderId="16" xfId="0" applyFont="1" applyFill="1" applyBorder="1"/>
    <xf numFmtId="4" fontId="37" fillId="0" borderId="16" xfId="0" applyNumberFormat="1" applyFont="1" applyBorder="1"/>
    <xf numFmtId="0" fontId="39" fillId="53" borderId="16" xfId="0" applyFont="1" applyFill="1" applyBorder="1"/>
    <xf numFmtId="4" fontId="39" fillId="53" borderId="16" xfId="0" applyNumberFormat="1" applyFont="1" applyFill="1" applyBorder="1"/>
    <xf numFmtId="0" fontId="37" fillId="53" borderId="16" xfId="0" applyFont="1" applyFill="1" applyBorder="1"/>
    <xf numFmtId="0" fontId="38" fillId="53" borderId="16" xfId="0" applyFont="1" applyFill="1" applyBorder="1" applyAlignment="1">
      <alignment vertical="center" wrapText="1"/>
    </xf>
    <xf numFmtId="0" fontId="41" fillId="0" borderId="0" xfId="0" applyFont="1" applyAlignment="1">
      <alignment horizontal="left"/>
    </xf>
    <xf numFmtId="164" fontId="40" fillId="53" borderId="15" xfId="1" applyNumberFormat="1" applyFont="1" applyFill="1" applyBorder="1" applyAlignment="1">
      <alignment horizontal="center" vertical="top" wrapText="1"/>
    </xf>
    <xf numFmtId="0" fontId="0" fillId="0" borderId="0" xfId="0" applyFill="1"/>
    <xf numFmtId="0" fontId="38" fillId="53" borderId="15" xfId="0" applyFont="1" applyFill="1" applyBorder="1" applyAlignment="1">
      <alignment horizontal="center" vertical="center" wrapText="1"/>
    </xf>
    <xf numFmtId="0" fontId="39" fillId="0" borderId="0" xfId="0" applyFont="1" applyFill="1" applyBorder="1"/>
    <xf numFmtId="0" fontId="38" fillId="0" borderId="0" xfId="0" applyFont="1" applyFill="1" applyBorder="1" applyAlignment="1">
      <alignment vertical="center" wrapText="1"/>
    </xf>
    <xf numFmtId="4" fontId="39" fillId="0" borderId="0" xfId="0" applyNumberFormat="1" applyFont="1" applyFill="1" applyBorder="1"/>
    <xf numFmtId="0" fontId="38" fillId="53" borderId="12" xfId="0" applyFont="1" applyFill="1" applyBorder="1" applyAlignment="1">
      <alignment horizontal="center" vertical="center"/>
    </xf>
    <xf numFmtId="0" fontId="38" fillId="53" borderId="13" xfId="0" applyFont="1" applyFill="1" applyBorder="1" applyAlignment="1">
      <alignment horizontal="center" vertical="center"/>
    </xf>
    <xf numFmtId="0" fontId="38" fillId="53" borderId="14" xfId="0" applyFont="1" applyFill="1" applyBorder="1" applyAlignment="1">
      <alignment horizontal="center" vertical="center"/>
    </xf>
    <xf numFmtId="0" fontId="15" fillId="0" borderId="0" xfId="0" applyFont="1" applyAlignment="1">
      <alignment horizontal="center"/>
    </xf>
    <xf numFmtId="0" fontId="17" fillId="0" borderId="0" xfId="0" applyFont="1" applyBorder="1" applyAlignment="1">
      <alignment horizontal="center"/>
    </xf>
    <xf numFmtId="0" fontId="35" fillId="0" borderId="10" xfId="0" applyFont="1" applyFill="1" applyBorder="1" applyAlignment="1">
      <alignment horizontal="center"/>
    </xf>
    <xf numFmtId="0" fontId="35" fillId="0" borderId="0" xfId="0" applyFont="1" applyFill="1" applyBorder="1" applyAlignment="1">
      <alignment horizontal="center"/>
    </xf>
    <xf numFmtId="0" fontId="38" fillId="53" borderId="11" xfId="0" applyFont="1" applyFill="1" applyBorder="1" applyAlignment="1">
      <alignment horizontal="center" vertical="center" wrapText="1"/>
    </xf>
    <xf numFmtId="0" fontId="37" fillId="53" borderId="15" xfId="0" applyFont="1" applyFill="1" applyBorder="1" applyAlignment="1">
      <alignment wrapText="1"/>
    </xf>
    <xf numFmtId="0" fontId="38" fillId="53" borderId="15" xfId="0" applyFont="1" applyFill="1" applyBorder="1" applyAlignment="1">
      <alignment horizontal="center" vertical="center" wrapText="1"/>
    </xf>
    <xf numFmtId="0" fontId="38" fillId="53" borderId="12" xfId="0" applyFont="1" applyFill="1" applyBorder="1" applyAlignment="1">
      <alignment horizontal="center" vertical="center" wrapText="1"/>
    </xf>
    <xf numFmtId="0" fontId="37" fillId="53" borderId="14" xfId="0" applyFont="1" applyFill="1" applyBorder="1" applyAlignment="1">
      <alignment wrapText="1"/>
    </xf>
    <xf numFmtId="0" fontId="38" fillId="53" borderId="13" xfId="0" applyFont="1" applyFill="1" applyBorder="1" applyAlignment="1">
      <alignment horizontal="center" vertical="center" wrapText="1"/>
    </xf>
    <xf numFmtId="0" fontId="38" fillId="53" borderId="14" xfId="0" applyFont="1" applyFill="1" applyBorder="1" applyAlignment="1">
      <alignment horizontal="center" vertical="center" wrapText="1"/>
    </xf>
  </cellXfs>
  <cellStyles count="90">
    <cellStyle name="20% - Accent1" xfId="42"/>
    <cellStyle name="20% - Accent2" xfId="43"/>
    <cellStyle name="20% - Accent3" xfId="44"/>
    <cellStyle name="20% - Accent4" xfId="45"/>
    <cellStyle name="20% - Accent5" xfId="46"/>
    <cellStyle name="20% - Accent6" xfId="47"/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Accent1" xfId="48"/>
    <cellStyle name="40% - Accent2" xfId="49"/>
    <cellStyle name="40% - Accent3" xfId="50"/>
    <cellStyle name="40% - Accent4" xfId="51"/>
    <cellStyle name="40% - Accent5" xfId="52"/>
    <cellStyle name="40% - Accent6" xfId="53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Accent1" xfId="54"/>
    <cellStyle name="60% - Accent2" xfId="55"/>
    <cellStyle name="60% - Accent3" xfId="56"/>
    <cellStyle name="60% - Accent4" xfId="57"/>
    <cellStyle name="60% - Accent5" xfId="58"/>
    <cellStyle name="60% - Accent6" xfId="59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Accent1" xfId="60"/>
    <cellStyle name="Accent2" xfId="61"/>
    <cellStyle name="Accent3" xfId="62"/>
    <cellStyle name="Accent4" xfId="63"/>
    <cellStyle name="Accent5" xfId="64"/>
    <cellStyle name="Accent6" xfId="65"/>
    <cellStyle name="Bad" xfId="66"/>
    <cellStyle name="Bueno" xfId="67" builtinId="26" customBuiltin="1"/>
    <cellStyle name="Calculation" xfId="68"/>
    <cellStyle name="Cálculo" xfId="11" builtinId="22" customBuiltin="1"/>
    <cellStyle name="Celda de comprobación" xfId="13" builtinId="23" customBuiltin="1"/>
    <cellStyle name="Celda vinculada" xfId="12" builtinId="24" customBuiltin="1"/>
    <cellStyle name="Check Cell" xfId="69"/>
    <cellStyle name="Encabezado 1" xfId="3"/>
    <cellStyle name="Encabezado 4" xfId="6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Explanatory Text" xfId="70"/>
    <cellStyle name="Good" xfId="71"/>
    <cellStyle name="Heading 1" xfId="72"/>
    <cellStyle name="Heading 2" xfId="73"/>
    <cellStyle name="Heading 3" xfId="74"/>
    <cellStyle name="Heading 4" xfId="75"/>
    <cellStyle name="Incorrecto" xfId="7" builtinId="27" customBuiltin="1"/>
    <cellStyle name="Input" xfId="76"/>
    <cellStyle name="Linked Cell" xfId="77"/>
    <cellStyle name="Millares" xfId="1" builtinId="3"/>
    <cellStyle name="Millares 2" xfId="78"/>
    <cellStyle name="Millares 3" xfId="79"/>
    <cellStyle name="Millares 4" xfId="80"/>
    <cellStyle name="Neutral" xfId="8" builtinId="28" customBuiltin="1"/>
    <cellStyle name="Normal" xfId="0" builtinId="0"/>
    <cellStyle name="Normal 2" xfId="81"/>
    <cellStyle name="Normal 2 2" xfId="82"/>
    <cellStyle name="Normal 3" xfId="83"/>
    <cellStyle name="Normal 4" xfId="84"/>
    <cellStyle name="Notas" xfId="15" builtinId="10" customBuiltin="1"/>
    <cellStyle name="Note" xfId="85"/>
    <cellStyle name="Output" xfId="86"/>
    <cellStyle name="Salida" xfId="10" builtinId="21" customBuiltin="1"/>
    <cellStyle name="Texto de advertencia" xfId="14" builtinId="11" customBuiltin="1"/>
    <cellStyle name="Texto explicativo" xfId="16" builtinId="53" customBuiltin="1"/>
    <cellStyle name="Title" xfId="87"/>
    <cellStyle name="Título" xfId="2" builtinId="15" customBuiltin="1"/>
    <cellStyle name="Título 2" xfId="4" builtinId="17" customBuiltin="1"/>
    <cellStyle name="Título 3" xfId="5" builtinId="18" customBuiltin="1"/>
    <cellStyle name="Título 4" xfId="88"/>
    <cellStyle name="Total" xfId="17" builtinId="25" customBuiltin="1"/>
    <cellStyle name="Warning Text" xfId="89"/>
  </cellStyles>
  <dxfs count="0"/>
  <tableStyles count="0" defaultTableStyle="TableStyleMedium9" defaultPivotStyle="PivotStyleLight16"/>
  <colors>
    <mruColors>
      <color rgb="FF4C7FB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488157</xdr:colOff>
      <xdr:row>0</xdr:row>
      <xdr:rowOff>154782</xdr:rowOff>
    </xdr:from>
    <xdr:to>
      <xdr:col>9</xdr:col>
      <xdr:colOff>1008064</xdr:colOff>
      <xdr:row>6</xdr:row>
      <xdr:rowOff>83344</xdr:rowOff>
    </xdr:to>
    <xdr:pic>
      <xdr:nvPicPr>
        <xdr:cNvPr id="3" name="0 Imagen" descr="12.pn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465470" y="154782"/>
          <a:ext cx="2639219" cy="10715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7"/>
  <sheetViews>
    <sheetView tabSelected="1" zoomScale="80" zoomScaleNormal="80" workbookViewId="0">
      <selection activeCell="E15" sqref="E15"/>
    </sheetView>
  </sheetViews>
  <sheetFormatPr baseColWidth="10" defaultRowHeight="15" x14ac:dyDescent="0.25"/>
  <cols>
    <col min="1" max="1" width="5.5703125" style="8" customWidth="1"/>
    <col min="2" max="2" width="37.28515625" style="8" bestFit="1" customWidth="1"/>
    <col min="3" max="3" width="18.7109375" style="8" bestFit="1" customWidth="1"/>
    <col min="4" max="4" width="5.5703125" style="8" bestFit="1" customWidth="1"/>
    <col min="5" max="5" width="40.85546875" style="8" bestFit="1" customWidth="1"/>
    <col min="6" max="6" width="8.28515625" style="8" customWidth="1"/>
    <col min="7" max="7" width="18.42578125" style="8" bestFit="1" customWidth="1"/>
    <col min="8" max="8" width="18.42578125" style="8" customWidth="1"/>
    <col min="9" max="9" width="13.42578125" style="8" customWidth="1"/>
    <col min="10" max="10" width="15.42578125" style="8" customWidth="1"/>
    <col min="11" max="11" width="11.42578125" style="8"/>
    <col min="12" max="12" width="18.7109375" style="8" customWidth="1"/>
    <col min="13" max="13" width="16.42578125" style="8" customWidth="1"/>
    <col min="14" max="14" width="16.140625" style="8" customWidth="1"/>
    <col min="15" max="15" width="19.42578125" style="8" bestFit="1" customWidth="1"/>
    <col min="16" max="16" width="15.28515625" style="8" customWidth="1"/>
    <col min="17" max="17" width="14.28515625" style="8" customWidth="1"/>
    <col min="18" max="18" width="17.5703125" style="8" bestFit="1" customWidth="1"/>
    <col min="19" max="19" width="13.140625" style="8" customWidth="1"/>
  </cols>
  <sheetData>
    <row r="1" spans="1:19" s="1" customFormat="1" x14ac:dyDescent="0.25">
      <c r="A1" s="9"/>
      <c r="B1" s="9"/>
      <c r="C1" s="9"/>
      <c r="D1" s="9"/>
      <c r="E1" s="11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10"/>
      <c r="R1" s="9"/>
      <c r="S1" s="9"/>
    </row>
    <row r="2" spans="1:19" s="1" customFormat="1" x14ac:dyDescent="0.25">
      <c r="A2" s="9"/>
      <c r="B2" s="9"/>
      <c r="C2" s="9"/>
      <c r="D2" s="9"/>
      <c r="E2" s="11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10"/>
      <c r="R2" s="9"/>
      <c r="S2" s="9"/>
    </row>
    <row r="3" spans="1:19" s="1" customFormat="1" x14ac:dyDescent="0.25">
      <c r="A3" s="9"/>
      <c r="B3" s="9"/>
      <c r="C3" s="9"/>
      <c r="D3" s="9"/>
      <c r="E3" s="11"/>
      <c r="F3" s="9"/>
      <c r="G3" s="9"/>
      <c r="H3" s="9"/>
      <c r="I3" s="9"/>
      <c r="J3" s="9"/>
      <c r="K3" s="9"/>
      <c r="L3" s="9"/>
      <c r="M3" s="9"/>
      <c r="O3" s="9"/>
      <c r="P3" s="9"/>
      <c r="Q3" s="10"/>
      <c r="R3" s="9"/>
      <c r="S3" s="9"/>
    </row>
    <row r="4" spans="1:19" s="1" customFormat="1" x14ac:dyDescent="0.25">
      <c r="A4" s="9"/>
      <c r="B4" s="9"/>
      <c r="C4" s="9"/>
      <c r="D4" s="9"/>
      <c r="E4" s="11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10"/>
      <c r="R4" s="9"/>
      <c r="S4" s="9"/>
    </row>
    <row r="5" spans="1:19" s="1" customFormat="1" x14ac:dyDescent="0.25">
      <c r="A5" s="9"/>
      <c r="B5" s="9"/>
      <c r="C5" s="9"/>
      <c r="D5" s="9"/>
      <c r="E5" s="11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10"/>
      <c r="R5" s="9"/>
      <c r="S5" s="9"/>
    </row>
    <row r="6" spans="1:19" s="1" customFormat="1" x14ac:dyDescent="0.25">
      <c r="A6" s="9"/>
      <c r="B6" s="9"/>
      <c r="C6" s="9"/>
      <c r="D6" s="9"/>
      <c r="E6" s="11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10"/>
      <c r="R6" s="9"/>
      <c r="S6" s="9"/>
    </row>
    <row r="7" spans="1:19" ht="15.75" x14ac:dyDescent="0.25">
      <c r="A7" s="40" t="s">
        <v>0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</row>
    <row r="8" spans="1:19" ht="15.75" x14ac:dyDescent="0.25">
      <c r="A8" s="40" t="s">
        <v>1</v>
      </c>
      <c r="B8" s="40"/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</row>
    <row r="9" spans="1:19" ht="16.5" thickBot="1" x14ac:dyDescent="0.3">
      <c r="A9" s="41" t="s">
        <v>45</v>
      </c>
      <c r="B9" s="41"/>
      <c r="C9" s="41"/>
      <c r="D9" s="42"/>
      <c r="E9" s="42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</row>
    <row r="10" spans="1:19" s="3" customFormat="1" ht="15.75" thickBot="1" x14ac:dyDescent="0.3">
      <c r="A10" s="15"/>
      <c r="B10" s="15"/>
      <c r="C10" s="12"/>
      <c r="D10" s="12"/>
      <c r="E10" s="13"/>
      <c r="F10" s="14"/>
      <c r="G10" s="15"/>
      <c r="H10" s="36" t="s">
        <v>25</v>
      </c>
      <c r="I10" s="37"/>
      <c r="J10" s="37"/>
      <c r="K10" s="37"/>
      <c r="L10" s="37"/>
      <c r="M10" s="37"/>
      <c r="N10" s="37"/>
      <c r="O10" s="38"/>
      <c r="P10" s="36" t="s">
        <v>2</v>
      </c>
      <c r="Q10" s="37"/>
      <c r="R10" s="15"/>
      <c r="S10" s="43" t="s">
        <v>26</v>
      </c>
    </row>
    <row r="11" spans="1:19" s="3" customFormat="1" ht="15.75" customHeight="1" thickBot="1" x14ac:dyDescent="0.3">
      <c r="A11" s="4"/>
      <c r="B11" s="4"/>
      <c r="C11" s="16"/>
      <c r="D11" s="16"/>
      <c r="E11" s="17"/>
      <c r="F11" s="18"/>
      <c r="G11" s="4"/>
      <c r="H11" s="46" t="s">
        <v>4</v>
      </c>
      <c r="I11" s="48"/>
      <c r="J11" s="49"/>
      <c r="K11" s="43" t="s">
        <v>5</v>
      </c>
      <c r="L11" s="46" t="s">
        <v>27</v>
      </c>
      <c r="M11" s="47"/>
      <c r="N11" s="43" t="s">
        <v>6</v>
      </c>
      <c r="O11" s="43" t="s">
        <v>7</v>
      </c>
      <c r="P11" s="43" t="s">
        <v>8</v>
      </c>
      <c r="Q11" s="43" t="s">
        <v>9</v>
      </c>
      <c r="R11" s="17"/>
      <c r="S11" s="44"/>
    </row>
    <row r="12" spans="1:19" s="3" customFormat="1" ht="28.5" x14ac:dyDescent="0.25">
      <c r="A12" s="21" t="s">
        <v>28</v>
      </c>
      <c r="B12" s="17" t="s">
        <v>10</v>
      </c>
      <c r="C12" s="19" t="s">
        <v>11</v>
      </c>
      <c r="D12" s="19" t="s">
        <v>40</v>
      </c>
      <c r="E12" s="17" t="s">
        <v>13</v>
      </c>
      <c r="F12" s="20" t="s">
        <v>12</v>
      </c>
      <c r="G12" s="21" t="s">
        <v>14</v>
      </c>
      <c r="H12" s="30" t="s">
        <v>15</v>
      </c>
      <c r="I12" s="32" t="s">
        <v>16</v>
      </c>
      <c r="J12" s="32" t="s">
        <v>17</v>
      </c>
      <c r="K12" s="45"/>
      <c r="L12" s="22" t="s">
        <v>18</v>
      </c>
      <c r="M12" s="22" t="s">
        <v>19</v>
      </c>
      <c r="N12" s="44"/>
      <c r="O12" s="45"/>
      <c r="P12" s="44"/>
      <c r="Q12" s="44"/>
      <c r="R12" s="5" t="s">
        <v>3</v>
      </c>
      <c r="S12" s="44"/>
    </row>
    <row r="13" spans="1:19" x14ac:dyDescent="0.25">
      <c r="A13" s="6">
        <v>1</v>
      </c>
      <c r="B13" s="6" t="s">
        <v>32</v>
      </c>
      <c r="C13" s="6" t="s">
        <v>22</v>
      </c>
      <c r="D13" s="6" t="s">
        <v>41</v>
      </c>
      <c r="E13" s="23" t="s">
        <v>33</v>
      </c>
      <c r="F13" s="6" t="s">
        <v>31</v>
      </c>
      <c r="G13" s="24">
        <v>10000</v>
      </c>
      <c r="H13" s="7">
        <v>0</v>
      </c>
      <c r="I13" s="7">
        <v>287</v>
      </c>
      <c r="J13" s="7">
        <f>+G13*7.1%</f>
        <v>709.99999999999989</v>
      </c>
      <c r="K13" s="7">
        <f>+G13*1.15%</f>
        <v>115</v>
      </c>
      <c r="L13" s="7">
        <v>304</v>
      </c>
      <c r="M13" s="7">
        <f>+G13*7.09%</f>
        <v>709</v>
      </c>
      <c r="N13" s="7">
        <v>25</v>
      </c>
      <c r="O13" s="7">
        <f>+I13+J13+K13+L13+M13</f>
        <v>2125</v>
      </c>
      <c r="P13" s="7">
        <f>+I13+L13+N13</f>
        <v>616</v>
      </c>
      <c r="Q13" s="7">
        <f>+J13+K13+M13</f>
        <v>1534</v>
      </c>
      <c r="R13" s="7">
        <f>+G13-P13</f>
        <v>9384</v>
      </c>
      <c r="S13" s="6">
        <v>113</v>
      </c>
    </row>
    <row r="14" spans="1:19" x14ac:dyDescent="0.25">
      <c r="A14" s="6">
        <v>2</v>
      </c>
      <c r="B14" s="6" t="s">
        <v>29</v>
      </c>
      <c r="C14" s="6" t="s">
        <v>20</v>
      </c>
      <c r="D14" s="6" t="s">
        <v>41</v>
      </c>
      <c r="E14" s="23" t="s">
        <v>30</v>
      </c>
      <c r="F14" s="6" t="s">
        <v>31</v>
      </c>
      <c r="G14" s="24">
        <v>10000</v>
      </c>
      <c r="H14" s="7">
        <v>0</v>
      </c>
      <c r="I14" s="7">
        <v>287</v>
      </c>
      <c r="J14" s="7">
        <f t="shared" ref="J14:J17" si="0">+G14*7.1%</f>
        <v>709.99999999999989</v>
      </c>
      <c r="K14" s="7">
        <f>+G14*1.15%</f>
        <v>115</v>
      </c>
      <c r="L14" s="7">
        <v>304</v>
      </c>
      <c r="M14" s="7">
        <f>+G14*7.09%</f>
        <v>709</v>
      </c>
      <c r="N14" s="7">
        <v>25</v>
      </c>
      <c r="O14" s="7">
        <f>+I14+J14+K14+L14+M14</f>
        <v>2125</v>
      </c>
      <c r="P14" s="7">
        <f>+I14+L14+N14</f>
        <v>616</v>
      </c>
      <c r="Q14" s="7">
        <f>+J14+K14+M14</f>
        <v>1534</v>
      </c>
      <c r="R14" s="7">
        <f>+G14-P14</f>
        <v>9384</v>
      </c>
      <c r="S14" s="6">
        <v>113</v>
      </c>
    </row>
    <row r="15" spans="1:19" x14ac:dyDescent="0.25">
      <c r="A15" s="6">
        <v>3</v>
      </c>
      <c r="B15" s="6" t="s">
        <v>34</v>
      </c>
      <c r="C15" s="6" t="s">
        <v>20</v>
      </c>
      <c r="D15" s="6" t="s">
        <v>41</v>
      </c>
      <c r="E15" s="23" t="s">
        <v>30</v>
      </c>
      <c r="F15" s="6" t="s">
        <v>31</v>
      </c>
      <c r="G15" s="24">
        <v>10000</v>
      </c>
      <c r="H15" s="7">
        <v>0</v>
      </c>
      <c r="I15" s="7">
        <v>287</v>
      </c>
      <c r="J15" s="7">
        <f t="shared" si="0"/>
        <v>709.99999999999989</v>
      </c>
      <c r="K15" s="7">
        <f t="shared" ref="K15:K17" si="1">+G15*1.15%</f>
        <v>115</v>
      </c>
      <c r="L15" s="7">
        <v>304</v>
      </c>
      <c r="M15" s="7">
        <f t="shared" ref="M15:M17" si="2">+G15*7.09%</f>
        <v>709</v>
      </c>
      <c r="N15" s="7">
        <v>25</v>
      </c>
      <c r="O15" s="7">
        <f t="shared" ref="O15:O17" si="3">+I15+J15+K15+L15+M15</f>
        <v>2125</v>
      </c>
      <c r="P15" s="7">
        <f t="shared" ref="P15:P17" si="4">+I15+L15+N15</f>
        <v>616</v>
      </c>
      <c r="Q15" s="7">
        <f t="shared" ref="Q15:Q17" si="5">+J15+K15+M15</f>
        <v>1534</v>
      </c>
      <c r="R15" s="7">
        <f t="shared" ref="R15:R17" si="6">+G15-P15</f>
        <v>9384</v>
      </c>
      <c r="S15" s="6">
        <v>113</v>
      </c>
    </row>
    <row r="16" spans="1:19" x14ac:dyDescent="0.25">
      <c r="A16" s="6">
        <v>4</v>
      </c>
      <c r="B16" s="6" t="s">
        <v>35</v>
      </c>
      <c r="C16" s="6" t="s">
        <v>21</v>
      </c>
      <c r="D16" s="6" t="s">
        <v>41</v>
      </c>
      <c r="E16" s="23" t="s">
        <v>30</v>
      </c>
      <c r="F16" s="6" t="s">
        <v>31</v>
      </c>
      <c r="G16" s="24">
        <v>10000</v>
      </c>
      <c r="H16" s="7">
        <v>0</v>
      </c>
      <c r="I16" s="7">
        <v>287</v>
      </c>
      <c r="J16" s="7">
        <f t="shared" si="0"/>
        <v>709.99999999999989</v>
      </c>
      <c r="K16" s="7">
        <f t="shared" si="1"/>
        <v>115</v>
      </c>
      <c r="L16" s="7">
        <v>304</v>
      </c>
      <c r="M16" s="7">
        <f t="shared" si="2"/>
        <v>709</v>
      </c>
      <c r="N16" s="7">
        <v>25</v>
      </c>
      <c r="O16" s="7">
        <f t="shared" si="3"/>
        <v>2125</v>
      </c>
      <c r="P16" s="7">
        <f t="shared" si="4"/>
        <v>616</v>
      </c>
      <c r="Q16" s="7">
        <f t="shared" si="5"/>
        <v>1534</v>
      </c>
      <c r="R16" s="7">
        <f t="shared" si="6"/>
        <v>9384</v>
      </c>
      <c r="S16" s="6">
        <v>113</v>
      </c>
    </row>
    <row r="17" spans="1:20" x14ac:dyDescent="0.25">
      <c r="A17" s="6">
        <v>5</v>
      </c>
      <c r="B17" s="6" t="s">
        <v>36</v>
      </c>
      <c r="C17" s="6" t="s">
        <v>21</v>
      </c>
      <c r="D17" s="6" t="s">
        <v>41</v>
      </c>
      <c r="E17" s="23" t="s">
        <v>30</v>
      </c>
      <c r="F17" s="6" t="s">
        <v>31</v>
      </c>
      <c r="G17" s="24">
        <v>10000</v>
      </c>
      <c r="H17" s="7">
        <v>0</v>
      </c>
      <c r="I17" s="7">
        <v>287</v>
      </c>
      <c r="J17" s="7">
        <f t="shared" si="0"/>
        <v>709.99999999999989</v>
      </c>
      <c r="K17" s="7">
        <f t="shared" si="1"/>
        <v>115</v>
      </c>
      <c r="L17" s="7">
        <v>304</v>
      </c>
      <c r="M17" s="7">
        <f t="shared" si="2"/>
        <v>709</v>
      </c>
      <c r="N17" s="7">
        <v>25</v>
      </c>
      <c r="O17" s="7">
        <f t="shared" si="3"/>
        <v>2125</v>
      </c>
      <c r="P17" s="7">
        <f t="shared" si="4"/>
        <v>616</v>
      </c>
      <c r="Q17" s="7">
        <f t="shared" si="5"/>
        <v>1534</v>
      </c>
      <c r="R17" s="7">
        <f t="shared" si="6"/>
        <v>9384</v>
      </c>
      <c r="S17" s="6">
        <v>113</v>
      </c>
    </row>
    <row r="18" spans="1:20" s="3" customFormat="1" x14ac:dyDescent="0.25">
      <c r="A18" s="25"/>
      <c r="B18" s="28" t="s">
        <v>37</v>
      </c>
      <c r="C18" s="25"/>
      <c r="D18" s="25"/>
      <c r="E18" s="25"/>
      <c r="F18" s="26"/>
      <c r="G18" s="26">
        <f t="shared" ref="G18:R18" si="7">SUM(G13:G17)</f>
        <v>50000</v>
      </c>
      <c r="H18" s="26">
        <f t="shared" si="7"/>
        <v>0</v>
      </c>
      <c r="I18" s="26">
        <f t="shared" si="7"/>
        <v>1435</v>
      </c>
      <c r="J18" s="26">
        <f t="shared" si="7"/>
        <v>3549.9999999999995</v>
      </c>
      <c r="K18" s="26">
        <f t="shared" si="7"/>
        <v>575</v>
      </c>
      <c r="L18" s="26">
        <f t="shared" si="7"/>
        <v>1520</v>
      </c>
      <c r="M18" s="26">
        <f t="shared" si="7"/>
        <v>3545</v>
      </c>
      <c r="N18" s="26">
        <f t="shared" si="7"/>
        <v>125</v>
      </c>
      <c r="O18" s="26">
        <f t="shared" si="7"/>
        <v>10625</v>
      </c>
      <c r="P18" s="26">
        <f t="shared" si="7"/>
        <v>3080</v>
      </c>
      <c r="Q18" s="26">
        <f t="shared" si="7"/>
        <v>7670</v>
      </c>
      <c r="R18" s="26">
        <f t="shared" si="7"/>
        <v>46920</v>
      </c>
      <c r="S18" s="27"/>
    </row>
    <row r="19" spans="1:20" s="31" customFormat="1" x14ac:dyDescent="0.25">
      <c r="A19" s="33"/>
      <c r="B19" s="34"/>
      <c r="C19" s="33"/>
      <c r="D19" s="33"/>
      <c r="E19" s="33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11"/>
    </row>
    <row r="20" spans="1:20" x14ac:dyDescent="0.25">
      <c r="A20" s="29" t="s">
        <v>23</v>
      </c>
      <c r="B20" s="9"/>
      <c r="C20" s="9"/>
      <c r="D20" s="9"/>
      <c r="E20" s="11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10"/>
      <c r="R20" s="9"/>
      <c r="S20" s="9"/>
    </row>
    <row r="21" spans="1:20" x14ac:dyDescent="0.25">
      <c r="A21" s="29" t="s">
        <v>42</v>
      </c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10"/>
      <c r="R21" s="9"/>
      <c r="S21" s="9"/>
    </row>
    <row r="22" spans="1:20" x14ac:dyDescent="0.25">
      <c r="A22" s="29" t="s">
        <v>43</v>
      </c>
      <c r="B22" s="9"/>
      <c r="C22" s="9"/>
      <c r="D22" s="9"/>
      <c r="E22" s="11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10"/>
      <c r="R22" s="9"/>
      <c r="S22" s="9"/>
    </row>
    <row r="23" spans="1:20" x14ac:dyDescent="0.25">
      <c r="A23" s="29" t="s">
        <v>44</v>
      </c>
      <c r="B23" s="9"/>
      <c r="C23" s="9"/>
      <c r="D23" s="9"/>
      <c r="E23" s="11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10"/>
      <c r="R23" s="9"/>
      <c r="S23" s="9"/>
    </row>
    <row r="24" spans="1:20" x14ac:dyDescent="0.25">
      <c r="A24" s="29" t="s">
        <v>46</v>
      </c>
      <c r="B24" s="9"/>
      <c r="C24" s="9"/>
      <c r="D24" s="9"/>
      <c r="E24" s="11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10"/>
      <c r="R24" s="9"/>
      <c r="S24" s="9"/>
    </row>
    <row r="25" spans="1:20" x14ac:dyDescent="0.25">
      <c r="A25" s="29" t="s">
        <v>38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</row>
    <row r="26" spans="1:20" ht="20.100000000000001" customHeight="1" x14ac:dyDescent="0.25">
      <c r="A26" s="39" t="s">
        <v>24</v>
      </c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2"/>
    </row>
    <row r="27" spans="1:20" ht="20.100000000000001" customHeight="1" x14ac:dyDescent="0.25">
      <c r="A27" s="39" t="s">
        <v>39</v>
      </c>
      <c r="B27" s="39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2"/>
    </row>
  </sheetData>
  <mergeCells count="15">
    <mergeCell ref="H10:O10"/>
    <mergeCell ref="A27:S27"/>
    <mergeCell ref="A26:S26"/>
    <mergeCell ref="A7:S7"/>
    <mergeCell ref="A8:S8"/>
    <mergeCell ref="A9:S9"/>
    <mergeCell ref="P10:Q10"/>
    <mergeCell ref="S10:S12"/>
    <mergeCell ref="K11:K12"/>
    <mergeCell ref="L11:M11"/>
    <mergeCell ref="N11:N12"/>
    <mergeCell ref="O11:O12"/>
    <mergeCell ref="P11:P12"/>
    <mergeCell ref="Q11:Q12"/>
    <mergeCell ref="H11:J11"/>
  </mergeCells>
  <pageMargins left="0.25" right="0.25" top="0.75" bottom="0.75" header="0.3" footer="0.3"/>
  <pageSetup paperSize="5" scale="5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tramite</vt:lpstr>
      <vt:lpstr>tramite!Área_de_impresión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nomina</dc:creator>
  <cp:lastModifiedBy>Libre Acceso2</cp:lastModifiedBy>
  <cp:lastPrinted>2023-05-08T14:28:56Z</cp:lastPrinted>
  <dcterms:created xsi:type="dcterms:W3CDTF">2021-05-21T15:05:03Z</dcterms:created>
  <dcterms:modified xsi:type="dcterms:W3CDTF">2023-05-10T17:24:32Z</dcterms:modified>
</cp:coreProperties>
</file>