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325" windowHeight="8715"/>
  </bookViews>
  <sheets>
    <sheet name="Evaluación  T4 2023" sheetId="2" r:id="rId1"/>
    <sheet name="Hoja1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J13" i="3" l="1"/>
  <c r="L12" i="3" s="1"/>
  <c r="J9" i="3"/>
  <c r="J8" i="3"/>
  <c r="J12" i="3"/>
  <c r="L10" i="3" s="1"/>
  <c r="I25" i="2" l="1"/>
  <c r="C16" i="2"/>
  <c r="C15" i="2"/>
  <c r="C14" i="2"/>
</calcChain>
</file>

<file path=xl/sharedStrings.xml><?xml version="1.0" encoding="utf-8"?>
<sst xmlns="http://schemas.openxmlformats.org/spreadsheetml/2006/main" count="71" uniqueCount="70">
  <si>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</si>
  <si>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</si>
  <si>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</si>
  <si>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</si>
  <si>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</si>
  <si>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</si>
  <si>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</si>
  <si>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</si>
  <si>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</si>
  <si>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</si>
  <si>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</si>
  <si>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</si>
  <si>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Misión</t>
  </si>
  <si>
    <t>Distribuir alimentos cocidos y crudos, con los más altos estándares de calidad a precios asequibles y/o donados a la población.</t>
  </si>
  <si>
    <t>Visión</t>
  </si>
  <si>
    <t>Ser la más efectiva institución de la República Dominicana en desarrollar programas de alimentación y nutrición en beneficio de la población, promoviendo que los mismos se apliquen de forma digna, equitativa y transparente.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</si>
  <si>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</si>
  <si>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</si>
  <si>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</si>
  <si>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</si>
  <si>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</si>
  <si>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</si>
  <si>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</si>
  <si>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14 - Asistencia social integral</t>
  </si>
  <si>
    <t>Descripción:</t>
  </si>
  <si>
    <t xml:space="preserve"> Desarrollo integral de las condiciones de vida, seguridad alimentaria e inclusión de la población en condición de vulnerabilidad, reduciendo la privación de derechos mediante servicios de asistencia social y atención a la comunidad.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</si>
  <si>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</si>
  <si>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Personas de escasos recursos económicos.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</si>
  <si>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</si>
  <si>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</si>
  <si>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</si>
  <si>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</si>
  <si>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</si>
  <si>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</si>
  <si>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</si>
  <si>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</si>
  <si>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</si>
  <si>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</si>
  <si>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</si>
  <si>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</si>
  <si>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</si>
  <si>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</si>
  <si>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</si>
  <si>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</si>
  <si>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</si>
  <si>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</si>
  <si>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</si>
  <si>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</si>
  <si>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6017 - Personas vulnerables reciben raciones alimenticias</t>
  </si>
  <si>
    <t>No. de personas beneficiadas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</si>
  <si>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</si>
  <si>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</si>
  <si>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</si>
  <si>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</si>
  <si>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Distribución de raciones de alimentos cocidos y crudos a la población vulnerable, a través de comedores fijos, cocinas móviles y operativos de donación de combos crudos.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</si>
  <si>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</si>
  <si>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</si>
  <si>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</si>
  <si>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</si>
  <si>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_______________________________________________________________
Lic. Marino Pérez Báez 
Encargado Departamento de Planificación y Desarrollo</t>
  </si>
  <si>
    <t>I -Información Institucional</t>
  </si>
  <si>
    <t>Programación Trimestral</t>
  </si>
  <si>
    <t>Ejecución Trimestre</t>
  </si>
  <si>
    <t>Lineamientos para la Ejecución Presupuestaria 2023 del Gobierno General Nacional</t>
  </si>
  <si>
    <t>Mantener el desarrollo integral de las familias vulnerables a través de las ayudas solidarias en un 100% en el año 2023, sobre la base de 2,200,320 hogares pobres categorizados en el año 2015.</t>
  </si>
  <si>
    <t>ej</t>
  </si>
  <si>
    <t xml:space="preserve">La estrategia para lograr el 100% en la ejecución Financiera </t>
  </si>
  <si>
    <t>Informe de Evaluación del Segundo Semestre de las Metas Físicas-Financieras 2023</t>
  </si>
  <si>
    <t xml:space="preserve">Con una programación física para el Segundo Semestre  2023 de 1,054,598, beneficiarios, se logró superar la programado impactando con 1,139,908, con un  porcentaje de 108%, La planificación financiera fue de RD$2,850,113,900.56,con una ejecución de RD$1,901,822,202.67, para un cumplimiento porcentual de 67%.
</t>
  </si>
  <si>
    <t xml:space="preserve">En el Segundo  Semestre del 2023 fueron impactados un total de 1,139,908 beneficiarios de los segmentos vulnerables de la población con raciones cocidas y crudas a través de comedores fijos, cocinas móviles y operativas de donación. Esta cantidad de beneficiarios representan un alcance de 108%, respecto a la cantidad programada para el semestre  que era de 1,054,598 lo cual fue posible  gracias a los nuevos comedores fijos, inaugurados y a los programas especiales por motivos de las celebraciones navideñas, así como los fenómenos naturales que afectaron al país. 
A nivel financiero la ejecución  fue de  RD$1,901,822,202.67 a pesar de los esfuerzos realizados solo se  pudo alcanzar este 67% de la programación de RD$2,850,113,900.56,  el cual no pudo completarse porque muchos de los suplidores no obtemperaron al llamado de la institución y no entendieron que la fecha de cierre estaba pautada para el 15/12/2023 reduciendo los plazos normales de un trimestre.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</si>
</sst>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3" borderId="6" xfId="0" applyFont="1" applyFill="1" applyBorder="1" applyAlignment="1">
      <alignment vertical="top" wrapText="1"/>
    </xf>
    <xf numFmtId="164" fontId="0" fillId="0" borderId="0" xfId="1" applyFont="1"/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/>
    <xf numFmtId="0" fontId="12" fillId="7" borderId="15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vertical="center" wrapText="1"/>
    </xf>
    <xf numFmtId="0" fontId="0" fillId="0" borderId="13" xfId="0" applyBorder="1"/>
    <xf numFmtId="0" fontId="17" fillId="9" borderId="26" xfId="0" applyFont="1" applyFill="1" applyBorder="1" applyAlignment="1">
      <alignment horizontal="center" vertical="center" wrapText="1" readingOrder="1"/>
    </xf>
    <xf numFmtId="0" fontId="17" fillId="9" borderId="27" xfId="0" applyFont="1" applyFill="1" applyBorder="1" applyAlignment="1">
      <alignment horizontal="center" vertical="center" wrapText="1" readingOrder="1"/>
    </xf>
    <xf numFmtId="0" fontId="17" fillId="9" borderId="28" xfId="0" applyFont="1" applyFill="1" applyBorder="1" applyAlignment="1">
      <alignment horizontal="center" vertical="center" wrapText="1" readingOrder="1"/>
    </xf>
    <xf numFmtId="0" fontId="18" fillId="0" borderId="19" xfId="0" applyFont="1" applyBorder="1" applyAlignment="1" applyProtection="1">
      <alignment vertical="top" wrapText="1"/>
      <protection locked="0"/>
    </xf>
    <xf numFmtId="0" fontId="18" fillId="0" borderId="24" xfId="0" applyFont="1" applyBorder="1" applyAlignment="1" applyProtection="1">
      <alignment vertical="top" wrapText="1"/>
      <protection locked="0"/>
    </xf>
    <xf numFmtId="166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7" fontId="18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164" fontId="0" fillId="0" borderId="0" xfId="0" applyNumberFormat="1"/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Protection="1">
      <protection locked="0"/>
    </xf>
    <xf numFmtId="4" fontId="0" fillId="0" borderId="0" xfId="0" applyNumberFormat="1"/>
    <xf numFmtId="165" fontId="8" fillId="0" borderId="1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top" wrapText="1"/>
      <protection locked="0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13" xfId="0" applyFont="1" applyBorder="1" applyAlignment="1">
      <alignment vertical="top"/>
    </xf>
    <xf numFmtId="9" fontId="18" fillId="8" borderId="24" xfId="2" applyNumberFormat="1" applyFont="1" applyFill="1" applyBorder="1" applyAlignment="1" applyProtection="1">
      <alignment horizontal="center" vertical="center" wrapText="1" readingOrder="1"/>
      <protection locked="0"/>
    </xf>
    <xf numFmtId="166" fontId="22" fillId="0" borderId="27" xfId="0" applyNumberFormat="1" applyFont="1" applyBorder="1" applyAlignment="1" applyProtection="1">
      <alignment horizontal="center" vertical="center" wrapText="1" readingOrder="1"/>
      <protection locked="0"/>
    </xf>
    <xf numFmtId="168" fontId="18" fillId="8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3" fontId="0" fillId="0" borderId="0" xfId="0" applyNumberFormat="1"/>
    <xf numFmtId="164" fontId="18" fillId="0" borderId="24" xfId="1" applyFont="1" applyBorder="1" applyAlignment="1" applyProtection="1">
      <alignment horizontal="center" vertical="center" wrapText="1" readingOrder="1"/>
      <protection locked="0"/>
    </xf>
    <xf numFmtId="0" fontId="20" fillId="0" borderId="0" xfId="0" applyFont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0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center" vertical="center" wrapText="1" readingOrder="1"/>
    </xf>
    <xf numFmtId="0" fontId="14" fillId="7" borderId="19" xfId="0" applyFont="1" applyFill="1" applyBorder="1" applyAlignment="1">
      <alignment horizontal="center" vertical="center" wrapText="1" readingOrder="1"/>
    </xf>
    <xf numFmtId="0" fontId="14" fillId="7" borderId="20" xfId="0" applyFont="1" applyFill="1" applyBorder="1" applyAlignment="1">
      <alignment horizontal="center" vertical="center" wrapText="1" readingOrder="1"/>
    </xf>
    <xf numFmtId="0" fontId="14" fillId="7" borderId="21" xfId="0" applyFont="1" applyFill="1" applyBorder="1" applyAlignment="1">
      <alignment horizontal="center" vertical="center" wrapText="1" readingOrder="1"/>
    </xf>
    <xf numFmtId="0" fontId="14" fillId="7" borderId="22" xfId="0" applyFont="1" applyFill="1" applyBorder="1" applyAlignment="1">
      <alignment horizontal="center" vertical="center" wrapText="1" readingOrder="1"/>
    </xf>
    <xf numFmtId="39" fontId="15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5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10" fontId="15" fillId="8" borderId="24" xfId="2" applyNumberFormat="1" applyFont="1" applyFill="1" applyBorder="1" applyAlignment="1" applyProtection="1">
      <alignment horizontal="center" vertical="center" wrapText="1" readingOrder="1"/>
    </xf>
    <xf numFmtId="10" fontId="15" fillId="8" borderId="25" xfId="2" applyNumberFormat="1" applyFont="1" applyFill="1" applyBorder="1" applyAlignment="1" applyProtection="1">
      <alignment horizontal="center" vertical="center" wrapText="1" readingOrder="1"/>
    </xf>
    <xf numFmtId="0" fontId="16" fillId="9" borderId="24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vertical="top" wrapText="1"/>
    </xf>
    <xf numFmtId="0" fontId="15" fillId="7" borderId="25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2" fillId="7" borderId="5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justify" vertical="center" wrapText="1"/>
      <protection locked="0"/>
    </xf>
    <xf numFmtId="0" fontId="11" fillId="0" borderId="14" xfId="0" applyFont="1" applyBorder="1" applyAlignment="1" applyProtection="1">
      <alignment horizontal="justify" vertical="center" wrapText="1"/>
      <protection locked="0"/>
    </xf>
    <xf numFmtId="49" fontId="10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4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Medium9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29" totalsRowShown="0" headerRowDxfId="14" dataDxfId="12" headerRowBorderDxfId="13" tableBorderDxfId="11" totalsRowBorderDxfId="10">
  <autoFilter ref="A28:J29"/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 dataCellStyle="Millares"/>
    <tableColumn id="5" name="Física _x000a_(E)" dataDxfId="3"/>
    <tableColumn id="6" name="Financiera _x000a_ (F)" dataDxfId="2"/>
    <tableColumn id="7" name="Física _x000a_(%)_x000a_ G=E/C" dataDxfId="1" dataCellStyle="Porcentaje"/>
    <tableColumn id="8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106" zoomScaleNormal="106" workbookViewId="0">
      <selection sqref="A1:J38"/>
    </sheetView>
  </sheetViews>
  <sheetFormatPr baseColWidth="10" defaultColWidth="11.42578125" defaultRowHeight="15" x14ac:dyDescent="0.25"/>
  <cols>
    <col min="1" max="1" width="21.42578125" style="23" customWidth="1"/>
    <col min="2" max="2" width="10.5703125" style="23" customWidth="1"/>
    <col min="3" max="3" width="11.42578125" style="23" customWidth="1"/>
    <col min="4" max="4" width="14.85546875" style="23" customWidth="1"/>
    <col min="5" max="5" width="10.5703125" style="23" customWidth="1"/>
    <col min="6" max="6" width="15.28515625" style="23" customWidth="1"/>
    <col min="7" max="7" width="14" style="23" customWidth="1"/>
    <col min="8" max="8" width="16.28515625" style="23" customWidth="1"/>
    <col min="9" max="9" width="19.5703125" style="23" customWidth="1"/>
    <col min="10" max="10" width="14.85546875" style="23" customWidth="1"/>
    <col min="11" max="11" width="18.28515625" customWidth="1"/>
    <col min="12" max="12" width="23" customWidth="1"/>
    <col min="14" max="14" width="14" bestFit="1" customWidth="1"/>
    <col min="15" max="15" width="15.140625" bestFit="1" customWidth="1"/>
  </cols>
  <sheetData>
    <row r="1" spans="1:10" ht="21.75" thickBot="1" x14ac:dyDescent="0.3">
      <c r="A1" s="1"/>
      <c r="B1" s="85" t="s">
        <v>67</v>
      </c>
      <c r="C1" s="86"/>
      <c r="D1" s="86"/>
      <c r="E1" s="86"/>
      <c r="F1" s="86"/>
      <c r="G1" s="86"/>
      <c r="H1" s="86"/>
      <c r="I1" s="86"/>
      <c r="J1" s="87"/>
    </row>
    <row r="2" spans="1:10" ht="21.75" thickBot="1" x14ac:dyDescent="0.3">
      <c r="A2" s="3"/>
      <c r="B2" s="88" t="s">
        <v>0</v>
      </c>
      <c r="C2" s="89"/>
      <c r="D2" s="88" t="s">
        <v>1</v>
      </c>
      <c r="E2" s="89"/>
      <c r="F2" s="89"/>
      <c r="G2" s="89"/>
      <c r="H2" s="90"/>
      <c r="I2" s="27" t="s">
        <v>2</v>
      </c>
      <c r="J2" s="28" t="s">
        <v>3</v>
      </c>
    </row>
    <row r="3" spans="1:10" ht="21.75" thickBot="1" x14ac:dyDescent="0.3">
      <c r="A3" s="4"/>
      <c r="B3" s="91" t="s">
        <v>4</v>
      </c>
      <c r="C3" s="92"/>
      <c r="D3" s="91" t="s">
        <v>63</v>
      </c>
      <c r="E3" s="92"/>
      <c r="F3" s="92"/>
      <c r="G3" s="92"/>
      <c r="H3" s="93"/>
      <c r="I3" s="25">
        <v>45289</v>
      </c>
      <c r="J3" s="26">
        <v>0</v>
      </c>
    </row>
    <row r="4" spans="1:10" ht="9.75" customHeight="1" x14ac:dyDescent="0.25">
      <c r="A4" s="94"/>
      <c r="B4" s="95"/>
      <c r="C4" s="95"/>
      <c r="D4" s="96"/>
      <c r="E4" s="96"/>
      <c r="F4" s="96"/>
      <c r="G4" s="96"/>
      <c r="H4" s="96"/>
      <c r="I4" s="95"/>
      <c r="J4" s="97"/>
    </row>
    <row r="5" spans="1:10" ht="3" customHeight="1" x14ac:dyDescent="0.25">
      <c r="A5" s="98"/>
      <c r="B5" s="99"/>
      <c r="C5" s="99"/>
      <c r="D5" s="99"/>
      <c r="E5" s="99"/>
      <c r="F5" s="99"/>
      <c r="G5" s="99"/>
      <c r="H5" s="99"/>
      <c r="I5" s="99"/>
      <c r="J5" s="100"/>
    </row>
    <row r="6" spans="1:10" ht="15.75" x14ac:dyDescent="0.25">
      <c r="A6" s="56" t="s">
        <v>60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15.75" x14ac:dyDescent="0.25">
      <c r="A7" s="59" t="s">
        <v>5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 customHeight="1" x14ac:dyDescent="0.25">
      <c r="A8" s="5" t="s">
        <v>6</v>
      </c>
      <c r="B8" s="82" t="s">
        <v>7</v>
      </c>
      <c r="C8" s="83"/>
      <c r="D8" s="83"/>
      <c r="E8" s="83"/>
      <c r="F8" s="83"/>
      <c r="G8" s="83"/>
      <c r="H8" s="83"/>
      <c r="I8" s="83"/>
      <c r="J8" s="84"/>
    </row>
    <row r="9" spans="1:10" ht="15" customHeight="1" x14ac:dyDescent="0.25">
      <c r="A9" s="6" t="s">
        <v>8</v>
      </c>
      <c r="B9" s="82" t="s">
        <v>9</v>
      </c>
      <c r="C9" s="83"/>
      <c r="D9" s="83"/>
      <c r="E9" s="83"/>
      <c r="F9" s="83"/>
      <c r="G9" s="83"/>
      <c r="H9" s="83"/>
      <c r="I9" s="83"/>
      <c r="J9" s="84"/>
    </row>
    <row r="10" spans="1:10" ht="15" customHeight="1" x14ac:dyDescent="0.25">
      <c r="A10" s="6" t="s">
        <v>10</v>
      </c>
      <c r="B10" s="82" t="s">
        <v>11</v>
      </c>
      <c r="C10" s="83"/>
      <c r="D10" s="83"/>
      <c r="E10" s="83"/>
      <c r="F10" s="83"/>
      <c r="G10" s="83"/>
      <c r="H10" s="83"/>
      <c r="I10" s="83"/>
      <c r="J10" s="84"/>
    </row>
    <row r="11" spans="1:10" ht="31.5" customHeight="1" x14ac:dyDescent="0.25">
      <c r="A11" s="5" t="s">
        <v>12</v>
      </c>
      <c r="B11" s="52" t="s">
        <v>13</v>
      </c>
      <c r="C11" s="77"/>
      <c r="D11" s="77"/>
      <c r="E11" s="77"/>
      <c r="F11" s="77"/>
      <c r="G11" s="77"/>
      <c r="H11" s="77"/>
      <c r="I11" s="77"/>
      <c r="J11" s="78"/>
    </row>
    <row r="12" spans="1:10" ht="50.25" customHeight="1" x14ac:dyDescent="0.25">
      <c r="A12" s="5" t="s">
        <v>14</v>
      </c>
      <c r="B12" s="52" t="s">
        <v>15</v>
      </c>
      <c r="C12" s="77"/>
      <c r="D12" s="77"/>
      <c r="E12" s="77"/>
      <c r="F12" s="77"/>
      <c r="G12" s="77"/>
      <c r="H12" s="77"/>
      <c r="I12" s="77"/>
      <c r="J12" s="78"/>
    </row>
    <row r="13" spans="1:10" ht="15.75" x14ac:dyDescent="0.25">
      <c r="A13" s="56" t="s">
        <v>16</v>
      </c>
      <c r="B13" s="57"/>
      <c r="C13" s="57"/>
      <c r="D13" s="57"/>
      <c r="E13" s="57"/>
      <c r="F13" s="57"/>
      <c r="G13" s="57"/>
      <c r="H13" s="57"/>
      <c r="I13" s="57"/>
      <c r="J13" s="58"/>
    </row>
    <row r="14" spans="1:10" ht="21.75" customHeight="1" x14ac:dyDescent="0.25">
      <c r="A14" s="5" t="s">
        <v>17</v>
      </c>
      <c r="B14" s="7">
        <v>2</v>
      </c>
      <c r="C14" s="79" t="str">
        <f>IFERROR(VLOOKUP(B14,'[1]Validacion datos'!A2:B5,2,FALSE),"")</f>
        <v>DESARROLLO SOCIAL</v>
      </c>
      <c r="D14" s="79"/>
      <c r="E14" s="79"/>
      <c r="F14" s="79"/>
      <c r="G14" s="79"/>
      <c r="H14" s="79"/>
      <c r="I14" s="79"/>
      <c r="J14" s="79"/>
    </row>
    <row r="15" spans="1:10" ht="24.75" customHeight="1" x14ac:dyDescent="0.25">
      <c r="A15" s="5" t="s">
        <v>18</v>
      </c>
      <c r="B15" s="8">
        <v>2.2999999999999998</v>
      </c>
      <c r="C15" s="79" t="str">
        <f>IFERROR(VLOOKUP(B15,'[1]Validacion datos'!A8:B26,2,FALSE),"")</f>
        <v>Igualdad de derechos y oportunidades</v>
      </c>
      <c r="D15" s="79"/>
      <c r="E15" s="79"/>
      <c r="F15" s="79"/>
      <c r="G15" s="79"/>
      <c r="H15" s="79"/>
      <c r="I15" s="79"/>
      <c r="J15" s="79"/>
    </row>
    <row r="16" spans="1:10" ht="18.75" customHeight="1" x14ac:dyDescent="0.25">
      <c r="A16" s="33" t="s">
        <v>19</v>
      </c>
      <c r="B16" s="9" t="s">
        <v>20</v>
      </c>
      <c r="C16" s="79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56" t="s">
        <v>21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2" ht="25.5" customHeight="1" x14ac:dyDescent="0.25">
      <c r="A18" s="5" t="s">
        <v>22</v>
      </c>
      <c r="B18" s="52" t="s">
        <v>23</v>
      </c>
      <c r="C18" s="52"/>
      <c r="D18" s="52"/>
      <c r="E18" s="52"/>
      <c r="F18" s="52"/>
      <c r="G18" s="52"/>
      <c r="H18" s="52"/>
      <c r="I18" s="52"/>
      <c r="J18" s="53"/>
    </row>
    <row r="19" spans="1:12" ht="29.25" customHeight="1" x14ac:dyDescent="0.25">
      <c r="A19" s="10" t="s">
        <v>24</v>
      </c>
      <c r="B19" s="52" t="s">
        <v>25</v>
      </c>
      <c r="C19" s="52"/>
      <c r="D19" s="52"/>
      <c r="E19" s="52"/>
      <c r="F19" s="52"/>
      <c r="G19" s="52"/>
      <c r="H19" s="52"/>
      <c r="I19" s="52"/>
      <c r="J19" s="53"/>
    </row>
    <row r="20" spans="1:12" ht="30" customHeight="1" x14ac:dyDescent="0.25">
      <c r="A20" s="10" t="s">
        <v>26</v>
      </c>
      <c r="B20" s="52" t="s">
        <v>27</v>
      </c>
      <c r="C20" s="52"/>
      <c r="D20" s="52"/>
      <c r="E20" s="52"/>
      <c r="F20" s="52"/>
      <c r="G20" s="52"/>
      <c r="H20" s="52"/>
      <c r="I20" s="52"/>
      <c r="J20" s="53"/>
    </row>
    <row r="21" spans="1:12" ht="45.75" customHeight="1" x14ac:dyDescent="0.25">
      <c r="A21" s="10" t="s">
        <v>28</v>
      </c>
      <c r="B21" s="52" t="s">
        <v>64</v>
      </c>
      <c r="C21" s="52"/>
      <c r="D21" s="52"/>
      <c r="E21" s="52"/>
      <c r="F21" s="52"/>
      <c r="G21" s="52"/>
      <c r="H21" s="52"/>
      <c r="I21" s="52"/>
      <c r="J21" s="53"/>
    </row>
    <row r="22" spans="1:12" ht="15.75" x14ac:dyDescent="0.25">
      <c r="A22" s="56" t="s">
        <v>29</v>
      </c>
      <c r="B22" s="57"/>
      <c r="C22" s="57"/>
      <c r="D22" s="57"/>
      <c r="E22" s="57"/>
      <c r="F22" s="57"/>
      <c r="G22" s="57"/>
      <c r="H22" s="57"/>
      <c r="I22" s="57"/>
      <c r="J22" s="58"/>
    </row>
    <row r="23" spans="1:12" ht="15.75" x14ac:dyDescent="0.25">
      <c r="A23" s="59" t="s">
        <v>30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2" ht="15" customHeight="1" x14ac:dyDescent="0.25">
      <c r="A24" s="62" t="s">
        <v>31</v>
      </c>
      <c r="B24" s="63"/>
      <c r="C24" s="64" t="s">
        <v>32</v>
      </c>
      <c r="D24" s="65"/>
      <c r="E24" s="65"/>
      <c r="F24" s="65" t="s">
        <v>33</v>
      </c>
      <c r="G24" s="65"/>
      <c r="H24" s="63"/>
      <c r="I24" s="64" t="s">
        <v>34</v>
      </c>
      <c r="J24" s="66"/>
    </row>
    <row r="25" spans="1:12" ht="23.25" customHeight="1" x14ac:dyDescent="0.25">
      <c r="A25" s="67">
        <v>4518983011</v>
      </c>
      <c r="B25" s="68"/>
      <c r="C25" s="69">
        <v>4518983011</v>
      </c>
      <c r="D25" s="70"/>
      <c r="E25" s="71"/>
      <c r="F25" s="69">
        <v>554457330.26999998</v>
      </c>
      <c r="G25" s="70"/>
      <c r="H25" s="71"/>
      <c r="I25" s="72">
        <f>+F25/C25</f>
        <v>0.12269515705643355</v>
      </c>
      <c r="J25" s="73"/>
      <c r="K25" s="24"/>
    </row>
    <row r="26" spans="1:12" ht="15.75" x14ac:dyDescent="0.25">
      <c r="A26" s="59" t="s">
        <v>35</v>
      </c>
      <c r="B26" s="60"/>
      <c r="C26" s="60"/>
      <c r="D26" s="60"/>
      <c r="E26" s="60"/>
      <c r="F26" s="60"/>
      <c r="G26" s="60"/>
      <c r="H26" s="60"/>
      <c r="I26" s="60"/>
      <c r="J26" s="61"/>
      <c r="K26" s="24"/>
    </row>
    <row r="27" spans="1:12" x14ac:dyDescent="0.25">
      <c r="A27" s="11"/>
      <c r="B27"/>
      <c r="C27" s="74" t="s">
        <v>36</v>
      </c>
      <c r="D27" s="75"/>
      <c r="E27" s="74" t="s">
        <v>61</v>
      </c>
      <c r="F27" s="75"/>
      <c r="G27" s="74" t="s">
        <v>62</v>
      </c>
      <c r="H27" s="74"/>
      <c r="I27" s="74" t="s">
        <v>37</v>
      </c>
      <c r="J27" s="76"/>
      <c r="K27" s="24"/>
    </row>
    <row r="28" spans="1:12" ht="38.25" x14ac:dyDescent="0.25">
      <c r="A28" s="12" t="s">
        <v>38</v>
      </c>
      <c r="B28" s="13" t="s">
        <v>39</v>
      </c>
      <c r="C28" s="13" t="s">
        <v>40</v>
      </c>
      <c r="D28" s="13" t="s">
        <v>41</v>
      </c>
      <c r="E28" s="13" t="s">
        <v>42</v>
      </c>
      <c r="F28" s="13" t="s">
        <v>43</v>
      </c>
      <c r="G28" s="13" t="s">
        <v>44</v>
      </c>
      <c r="H28" s="13" t="s">
        <v>45</v>
      </c>
      <c r="I28" s="13" t="s">
        <v>46</v>
      </c>
      <c r="J28" s="14" t="s">
        <v>47</v>
      </c>
    </row>
    <row r="29" spans="1:12" ht="53.25" customHeight="1" x14ac:dyDescent="0.25">
      <c r="A29" s="15" t="s">
        <v>48</v>
      </c>
      <c r="B29" s="16" t="s">
        <v>49</v>
      </c>
      <c r="C29" s="17">
        <v>1671437</v>
      </c>
      <c r="D29" s="18">
        <v>4518983011</v>
      </c>
      <c r="E29" s="35">
        <v>1054598</v>
      </c>
      <c r="F29" s="39">
        <v>2850113900.5599999</v>
      </c>
      <c r="G29" s="19">
        <v>1139908</v>
      </c>
      <c r="H29" s="18">
        <v>1901822202.6700001</v>
      </c>
      <c r="I29" s="34">
        <v>1.08</v>
      </c>
      <c r="J29" s="36">
        <v>0.67</v>
      </c>
    </row>
    <row r="30" spans="1:12" ht="19.5" customHeight="1" x14ac:dyDescent="0.25">
      <c r="A30" s="56" t="s">
        <v>50</v>
      </c>
      <c r="B30" s="57"/>
      <c r="C30" s="57"/>
      <c r="D30" s="57"/>
      <c r="E30" s="57"/>
      <c r="F30" s="57"/>
      <c r="G30" s="57"/>
      <c r="H30" s="57"/>
      <c r="I30" s="57"/>
      <c r="J30" s="58"/>
      <c r="K30" s="21"/>
      <c r="L30" s="24"/>
    </row>
    <row r="31" spans="1:12" ht="22.5" customHeight="1" x14ac:dyDescent="0.25">
      <c r="A31" s="49" t="s">
        <v>51</v>
      </c>
      <c r="B31" s="50"/>
      <c r="C31" s="50"/>
      <c r="D31" s="50"/>
      <c r="E31" s="50"/>
      <c r="F31" s="50"/>
      <c r="G31" s="50"/>
      <c r="H31" s="50"/>
      <c r="I31" s="50"/>
      <c r="J31" s="51"/>
      <c r="L31" s="24"/>
    </row>
    <row r="32" spans="1:12" ht="30.75" customHeight="1" x14ac:dyDescent="0.25">
      <c r="A32" s="20" t="s">
        <v>52</v>
      </c>
      <c r="B32" s="52" t="s">
        <v>48</v>
      </c>
      <c r="C32" s="52"/>
      <c r="D32" s="52"/>
      <c r="E32" s="52"/>
      <c r="F32" s="52"/>
      <c r="G32" s="52"/>
      <c r="H32" s="52"/>
      <c r="I32" s="52"/>
      <c r="J32" s="53"/>
      <c r="L32" s="24"/>
    </row>
    <row r="33" spans="1:17" ht="49.5" customHeight="1" x14ac:dyDescent="0.25">
      <c r="A33" s="20" t="s">
        <v>53</v>
      </c>
      <c r="B33" s="52" t="s">
        <v>54</v>
      </c>
      <c r="C33" s="52"/>
      <c r="D33" s="52"/>
      <c r="E33" s="52"/>
      <c r="F33" s="52"/>
      <c r="G33" s="52"/>
      <c r="H33" s="52"/>
      <c r="I33" s="52"/>
      <c r="J33" s="53"/>
      <c r="K33" s="52"/>
      <c r="L33" s="52"/>
      <c r="M33" s="52"/>
      <c r="N33" s="52"/>
      <c r="O33" s="52"/>
      <c r="P33" s="52"/>
      <c r="Q33" s="53"/>
    </row>
    <row r="34" spans="1:17" s="32" customFormat="1" ht="52.5" customHeight="1" x14ac:dyDescent="0.25">
      <c r="A34" s="30" t="s">
        <v>55</v>
      </c>
      <c r="B34" s="54" t="s">
        <v>68</v>
      </c>
      <c r="C34" s="54"/>
      <c r="D34" s="54"/>
      <c r="E34" s="54"/>
      <c r="F34" s="54"/>
      <c r="G34" s="54"/>
      <c r="H34" s="54"/>
      <c r="I34" s="54"/>
      <c r="J34" s="55"/>
      <c r="K34" s="31"/>
      <c r="L34" s="31"/>
      <c r="O34" s="31"/>
    </row>
    <row r="35" spans="1:17" ht="131.25" customHeight="1" x14ac:dyDescent="0.25">
      <c r="A35" s="20" t="s">
        <v>56</v>
      </c>
      <c r="B35" s="54" t="s">
        <v>69</v>
      </c>
      <c r="C35" s="54"/>
      <c r="D35" s="54"/>
      <c r="E35" s="54"/>
      <c r="F35" s="54"/>
      <c r="G35" s="54"/>
      <c r="H35" s="54"/>
      <c r="I35" s="54"/>
      <c r="J35" s="55"/>
      <c r="K35" s="80"/>
      <c r="L35" s="80"/>
      <c r="M35" s="80"/>
      <c r="N35" s="80"/>
      <c r="O35" s="80"/>
      <c r="P35" s="80"/>
      <c r="Q35" s="81"/>
    </row>
    <row r="36" spans="1:17" ht="33" customHeight="1" x14ac:dyDescent="0.25">
      <c r="A36" s="56" t="s">
        <v>57</v>
      </c>
      <c r="B36" s="57"/>
      <c r="C36" s="57"/>
      <c r="D36" s="57"/>
      <c r="E36" s="57"/>
      <c r="F36" s="57"/>
      <c r="G36" s="57"/>
      <c r="H36" s="57"/>
      <c r="I36" s="57"/>
      <c r="J36" s="58"/>
    </row>
    <row r="37" spans="1:17" ht="15.75" x14ac:dyDescent="0.25">
      <c r="A37" s="41" t="s">
        <v>58</v>
      </c>
      <c r="B37" s="42"/>
      <c r="C37" s="42"/>
      <c r="D37" s="42"/>
      <c r="E37" s="42"/>
      <c r="F37" s="42"/>
      <c r="G37" s="42"/>
      <c r="H37" s="42"/>
      <c r="I37" s="42"/>
      <c r="J37" s="43"/>
    </row>
    <row r="38" spans="1:17" ht="24.75" customHeight="1" x14ac:dyDescent="0.25">
      <c r="A38" s="44" t="s">
        <v>66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7" ht="18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7" ht="18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7" ht="30.75" customHeight="1" x14ac:dyDescent="0.25">
      <c r="A41" s="47"/>
      <c r="B41" s="48"/>
      <c r="C41" s="48"/>
      <c r="D41" s="48"/>
      <c r="E41" s="48"/>
      <c r="F41" s="48"/>
      <c r="G41" s="48"/>
      <c r="H41" s="48"/>
      <c r="I41" s="48"/>
      <c r="J41" s="48"/>
    </row>
    <row r="43" spans="1:17" s="29" customFormat="1" ht="48" customHeight="1" x14ac:dyDescent="0.25">
      <c r="A43" s="40" t="s">
        <v>59</v>
      </c>
      <c r="B43" s="40"/>
      <c r="C43" s="40"/>
      <c r="D43" s="40"/>
      <c r="E43" s="40"/>
      <c r="F43" s="40"/>
      <c r="G43" s="40"/>
      <c r="H43" s="40"/>
      <c r="I43" s="40"/>
      <c r="J43" s="40"/>
    </row>
  </sheetData>
  <mergeCells count="51">
    <mergeCell ref="K35:Q35"/>
    <mergeCell ref="K33:Q33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7:J37"/>
    <mergeCell ref="A38:J38"/>
    <mergeCell ref="A41:J41"/>
    <mergeCell ref="A31:J31"/>
    <mergeCell ref="B32:J32"/>
    <mergeCell ref="B33:J33"/>
    <mergeCell ref="B34:J34"/>
    <mergeCell ref="B35:J35"/>
    <mergeCell ref="A36:J36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Oportunidades de mejora identificadas" sqref="A38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nual del indicador" sqref="C28:C29 E28"/>
    <dataValidation allowBlank="1" showInputMessage="1" showErrorMessage="1" prompt="Monto presupuestado para el producto" sqref="D28:D29 F28:F29"/>
    <dataValidation allowBlank="1" showInputMessage="1" showErrorMessage="1" prompt="Meta alcanzada en el trimestre" sqref="G28:G29"/>
    <dataValidation allowBlank="1" showInputMessage="1" showErrorMessage="1" prompt="Monto ejecutado en el trimestre" sqref="H28:H29"/>
    <dataValidation allowBlank="1" showInputMessage="1" showErrorMessage="1" prompt="De existir desvío, explicar razones." sqref="K33:Q33 B35:Q35"/>
  </dataValidations>
  <pageMargins left="0.61" right="0.82" top="0.67" bottom="0.11811023622047245" header="0.31496062992125984" footer="0.31496062992125984"/>
  <pageSetup scale="6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L13"/>
  <sheetViews>
    <sheetView workbookViewId="0">
      <selection activeCell="J12" sqref="J12"/>
    </sheetView>
  </sheetViews>
  <sheetFormatPr baseColWidth="10" defaultRowHeight="15" x14ac:dyDescent="0.25"/>
  <cols>
    <col min="8" max="8" width="25" customWidth="1"/>
    <col min="9" max="9" width="19" customWidth="1"/>
    <col min="10" max="10" width="18" customWidth="1"/>
  </cols>
  <sheetData>
    <row r="8" spans="7:12" x14ac:dyDescent="0.25">
      <c r="H8" s="24">
        <v>504776</v>
      </c>
      <c r="I8" s="24">
        <v>549822</v>
      </c>
      <c r="J8" s="38">
        <f>SUM(H8:I8)</f>
        <v>1054598</v>
      </c>
    </row>
    <row r="9" spans="7:12" x14ac:dyDescent="0.25">
      <c r="H9" s="2">
        <v>1360710539.97</v>
      </c>
      <c r="I9" s="2">
        <v>1489403360.5899999</v>
      </c>
      <c r="J9" s="2">
        <f>SUM(H9:I9)</f>
        <v>2850113900.5599999</v>
      </c>
    </row>
    <row r="10" spans="7:12" x14ac:dyDescent="0.25">
      <c r="J10" s="38"/>
      <c r="L10">
        <f>+J12/J8*100</f>
        <v>108.08933830710849</v>
      </c>
    </row>
    <row r="11" spans="7:12" x14ac:dyDescent="0.25">
      <c r="J11" s="38"/>
    </row>
    <row r="12" spans="7:12" x14ac:dyDescent="0.25">
      <c r="G12" t="s">
        <v>65</v>
      </c>
      <c r="H12" s="24">
        <v>508127</v>
      </c>
      <c r="I12" s="24">
        <v>631781</v>
      </c>
      <c r="J12" s="38">
        <f>SUM(H12:I12)</f>
        <v>1139908</v>
      </c>
      <c r="L12">
        <f>+J13/J9*100</f>
        <v>66.727936813203286</v>
      </c>
    </row>
    <row r="13" spans="7:12" x14ac:dyDescent="0.25">
      <c r="H13" s="2">
        <v>784428058.25999999</v>
      </c>
      <c r="I13" s="2">
        <v>1117394144.4100001</v>
      </c>
      <c r="J13" s="2">
        <f>SUM(H13:I13)</f>
        <v>1901822202.6700001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 T4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2024-01-19T17:22:14Z</dcterms:modified>
</cp:coreProperties>
</file>