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36A1D9E-68E1-4D1D-ACFC-243C26214F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valuación semestral 2024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D29" i="2"/>
  <c r="J29" i="2" l="1"/>
  <c r="I29" i="2"/>
  <c r="I25" i="2" l="1"/>
  <c r="C16" i="2" l="1"/>
  <c r="C15" i="2"/>
  <c r="C14" i="2"/>
</calcChain>
</file>

<file path=xl/sharedStrings.xml><?xml version="1.0" encoding="utf-8"?>
<sst xmlns="http://schemas.openxmlformats.org/spreadsheetml/2006/main" count="73" uniqueCount="72">
  <si>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</si>
  <si>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</si>
  <si>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</si>
  <si>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</si>
  <si>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</si>
  <si>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</si>
  <si>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</si>
  <si>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</si>
  <si>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</si>
  <si>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</si>
  <si>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</si>
  <si>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</si>
  <si>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Misión</t>
  </si>
  <si>
    <t>Distribuir alimentos cocidos y crudos, con los más altos estándares de calidad a precios asequibles y/o donados a la población.</t>
  </si>
  <si>
    <t>Visión</t>
  </si>
  <si>
    <t>Ser la más efectiva institución de la República Dominicana en desarrollar programas de alimentación y nutrición en beneficio de la población, promoviendo que los mismos se apliquen de forma digna, equitativa y transparente.</t>
  </si>
  <si>
    <t>II. Contribución a la Estrategia Nacional de Desarrollo</t>
  </si>
  <si>
    <t>Eje estratégico:</t>
  </si>
  <si>
    <t>Objetivo general:</t>
  </si>
  <si>
    <t>Objetivo(s) específico(s):</t>
  </si>
  <si>
    <t>2.3.3</t>
  </si>
  <si>
    <t>III. Información del Programa</t>
  </si>
  <si>
    <t>Nombre:</t>
  </si>
  <si>
    <t>14 - Asistencia social integral</t>
  </si>
  <si>
    <t>Descripción:</t>
  </si>
  <si>
    <t xml:space="preserve"> Desarrollo integral de las condiciones de vida, seguridad alimentaria e inclusión de la población en condición de vulnerabilidad, reduciendo la privación de derechos mediante servicios de asistencia social y atención a la comunidad.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</si>
  <si>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</si>
  <si>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Personas de escasos recursos económicos.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</si>
  <si>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</si>
  <si>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</si>
  <si>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</si>
  <si>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</si>
  <si>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</si>
  <si>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</si>
  <si>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</si>
  <si>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</si>
  <si>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</si>
  <si>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</si>
  <si>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</si>
  <si>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</si>
  <si>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</si>
  <si>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</si>
  <si>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</si>
  <si>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</si>
  <si>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</si>
  <si>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</si>
  <si>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</si>
  <si>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</si>
  <si>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6017 - Personas vulnerables reciben raciones alimenticias</t>
  </si>
  <si>
    <t>No. de personas beneficiadas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</si>
  <si>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</si>
  <si>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</si>
  <si>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</si>
  <si>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</si>
  <si>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Distribución de raciones de alimentos cocidos y crudos a la población vulnerable, a través de comedores fijos, cocinas móviles y operativos de donación de combos crudos.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</si>
  <si>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</si>
  <si>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</si>
  <si>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</si>
  <si>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</si>
  <si>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_______________________________________________________________
Lic. Marino Pérez Báez 
Encargado Departamento de Planificación y Desarrollo</t>
  </si>
  <si>
    <t>I -Información Institucional</t>
  </si>
  <si>
    <t>Mantener el desarrollo integral de las familias vulnerables a través de las ayudas solidarias en un 100% en el año 2023, sobre la base de 2,200,320 hogares pobres categorizados en el año 2015.</t>
  </si>
  <si>
    <t xml:space="preserve"> 1. Mejorar la ejecución del Plan Anual de Compras ajustando los procesos, tiempos e insumos a lo
previamente planificado.
2. Proveer a la institución de sistemas informáticos eficientes que permitan agilizar, transparentar y
enlazar los procesos de compra, registro financiero y toma de decisiones de la MAE</t>
  </si>
  <si>
    <t>Programación Semestral</t>
  </si>
  <si>
    <t>Ejecución Semestral</t>
  </si>
  <si>
    <t>Informe de Evaluación del Segundo Semestre de las Metas Físicas-Financieras 2024</t>
  </si>
  <si>
    <t>Lineamientos para la Ejecución Presupuestaria 2024 del Gobierno General Nacional</t>
  </si>
  <si>
    <t>Durante el segundo semestre del 2024, la Ejecución Física logró un  104%,  fue el resultado de la apertura de nuevos Comedores Productores , el logró de las metas financieras de un 101%, fue producto de la eficiencia en los tramites de pago y el presupuesto extraordinario recibido.</t>
  </si>
  <si>
    <t>Columna1</t>
  </si>
  <si>
    <t>Columna2</t>
  </si>
  <si>
    <t>Columna3</t>
  </si>
  <si>
    <t xml:space="preserve">Durante el segundo semestre del 2024  con una programación física de 805,118 , se  ejecuto 834,202 para un 104% 
La Programación Financiera fue de RD$ 2,380,200,571.00, ejecutando RD$2,414,891,797.60, logrando un 101%.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</si>
</sst>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3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/>
    <xf numFmtId="0" fontId="12" fillId="7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7" fillId="9" borderId="26" xfId="0" applyFont="1" applyFill="1" applyBorder="1" applyAlignment="1">
      <alignment horizontal="center" vertical="center" wrapText="1" readingOrder="1"/>
    </xf>
    <xf numFmtId="0" fontId="17" fillId="9" borderId="27" xfId="0" applyFont="1" applyFill="1" applyBorder="1" applyAlignment="1">
      <alignment horizontal="center" vertical="center" wrapText="1" readingOrder="1"/>
    </xf>
    <xf numFmtId="0" fontId="17" fillId="9" borderId="28" xfId="0" applyFont="1" applyFill="1" applyBorder="1" applyAlignment="1">
      <alignment horizontal="center" vertical="center" wrapText="1" readingOrder="1"/>
    </xf>
    <xf numFmtId="0" fontId="18" fillId="0" borderId="19" xfId="0" applyFont="1" applyBorder="1" applyAlignment="1" applyProtection="1">
      <alignment vertical="top" wrapText="1"/>
      <protection locked="0"/>
    </xf>
    <xf numFmtId="0" fontId="18" fillId="0" borderId="24" xfId="0" applyFont="1" applyBorder="1" applyAlignment="1" applyProtection="1">
      <alignment vertical="top" wrapText="1"/>
      <protection locked="0"/>
    </xf>
    <xf numFmtId="165" fontId="18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3" fillId="0" borderId="13" xfId="0" applyFont="1" applyBorder="1" applyAlignment="1">
      <alignment vertical="top"/>
    </xf>
    <xf numFmtId="9" fontId="18" fillId="8" borderId="24" xfId="2" applyNumberFormat="1" applyFont="1" applyFill="1" applyBorder="1" applyAlignment="1" applyProtection="1">
      <alignment horizontal="center" vertical="center" wrapText="1" readingOrder="1"/>
      <protection locked="0"/>
    </xf>
    <xf numFmtId="165" fontId="22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8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3" fontId="0" fillId="0" borderId="0" xfId="0" applyNumberFormat="1"/>
    <xf numFmtId="43" fontId="18" fillId="0" borderId="24" xfId="1" applyFont="1" applyBorder="1" applyAlignment="1" applyProtection="1">
      <alignment horizontal="center" vertical="center" wrapText="1" readingOrder="1"/>
      <protection locked="0"/>
    </xf>
    <xf numFmtId="0" fontId="12" fillId="7" borderId="15" xfId="0" applyFont="1" applyFill="1" applyBorder="1" applyAlignment="1">
      <alignment horizontal="center" vertical="top"/>
    </xf>
    <xf numFmtId="0" fontId="3" fillId="0" borderId="13" xfId="0" applyFont="1" applyBorder="1" applyAlignment="1">
      <alignment vertical="top" wrapText="1"/>
    </xf>
    <xf numFmtId="43" fontId="0" fillId="0" borderId="0" xfId="1" applyFont="1"/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6" fillId="9" borderId="24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vertical="top" wrapText="1"/>
    </xf>
    <xf numFmtId="0" fontId="15" fillId="7" borderId="25" xfId="0" applyFont="1" applyFill="1" applyBorder="1" applyAlignment="1">
      <alignment vertical="top" wrapText="1"/>
    </xf>
    <xf numFmtId="0" fontId="9" fillId="6" borderId="29" xfId="0" applyFont="1" applyFill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14" fillId="7" borderId="18" xfId="0" applyFont="1" applyFill="1" applyBorder="1" applyAlignment="1">
      <alignment horizontal="center" vertical="center" wrapText="1" readingOrder="1"/>
    </xf>
    <xf numFmtId="0" fontId="14" fillId="7" borderId="19" xfId="0" applyFont="1" applyFill="1" applyBorder="1" applyAlignment="1">
      <alignment horizontal="center" vertical="center" wrapText="1" readingOrder="1"/>
    </xf>
    <xf numFmtId="0" fontId="14" fillId="7" borderId="20" xfId="0" applyFont="1" applyFill="1" applyBorder="1" applyAlignment="1">
      <alignment horizontal="center" vertical="center" wrapText="1" readingOrder="1"/>
    </xf>
    <xf numFmtId="0" fontId="14" fillId="7" borderId="21" xfId="0" applyFont="1" applyFill="1" applyBorder="1" applyAlignment="1">
      <alignment horizontal="center" vertical="center" wrapText="1" readingOrder="1"/>
    </xf>
    <xf numFmtId="0" fontId="14" fillId="7" borderId="22" xfId="0" applyFont="1" applyFill="1" applyBorder="1" applyAlignment="1">
      <alignment horizontal="center" vertical="center" wrapText="1" readingOrder="1"/>
    </xf>
    <xf numFmtId="39" fontId="15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10" fontId="15" fillId="8" borderId="24" xfId="2" applyNumberFormat="1" applyFont="1" applyFill="1" applyBorder="1" applyAlignment="1" applyProtection="1">
      <alignment horizontal="center" vertical="center" wrapText="1" readingOrder="1"/>
    </xf>
    <xf numFmtId="10" fontId="15" fillId="8" borderId="25" xfId="2" applyNumberFormat="1" applyFont="1" applyFill="1" applyBorder="1" applyAlignment="1" applyProtection="1">
      <alignment horizontal="center" vertical="center" wrapText="1" readingOrder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 wrapText="1"/>
    </xf>
    <xf numFmtId="49" fontId="10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7" fillId="9" borderId="27" xfId="0" applyNumberFormat="1" applyFont="1" applyFill="1" applyBorder="1" applyAlignment="1" applyProtection="1">
      <alignment horizontal="center" vertical="center" wrapText="1" readingOrder="1"/>
    </xf>
    <xf numFmtId="43" fontId="18" fillId="0" borderId="0" xfId="1" applyFont="1" applyFill="1" applyAlignment="1" applyProtection="1">
      <alignment horizontal="center" vertical="center" wrapText="1" readingOrder="1"/>
      <protection locked="0"/>
    </xf>
    <xf numFmtId="10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Medium9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M29" totalsRowShown="0" headerRowDxfId="17" dataDxfId="15" headerRowBorderDxfId="16" tableBorderDxfId="14" totalsRowBorderDxfId="13">
  <autoFilter ref="A28:M29" xr:uid="{00000000-0009-0000-0100-000001000000}"/>
  <tableColumns count="13">
    <tableColumn id="1" xr3:uid="{00000000-0010-0000-0000-000001000000}" name="Producto" dataDxfId="12"/>
    <tableColumn id="2" xr3:uid="{00000000-0010-0000-0000-000002000000}" name="Indicador" dataDxfId="11"/>
    <tableColumn id="3" xr3:uid="{00000000-0010-0000-0000-000003000000}" name="Física_x000a_(A)" dataDxfId="10"/>
    <tableColumn id="4" xr3:uid="{00000000-0010-0000-0000-000004000000}" name="Financiera_x000a_(B)" dataDxfId="9">
      <calculatedColumnFormula>+C25</calculatedColumnFormula>
    </tableColumn>
    <tableColumn id="9" xr3:uid="{00000000-0010-0000-0000-000009000000}" name="Física_x000a_(C)" dataDxfId="8"/>
    <tableColumn id="10" xr3:uid="{00000000-0010-0000-0000-00000A000000}" name="Financiera_x000a_(D)" dataDxfId="7" dataCellStyle="Millares"/>
    <tableColumn id="5" xr3:uid="{00000000-0010-0000-0000-000005000000}" name="Física _x000a_(E)" dataDxfId="6"/>
    <tableColumn id="6" xr3:uid="{00000000-0010-0000-0000-000006000000}" name="Financiera _x000a_ (F)" dataDxfId="5"/>
    <tableColumn id="7" xr3:uid="{00000000-0010-0000-0000-000007000000}" name="Física _x000a_(%)_x000a_ G=E/C" dataDxfId="4" dataCellStyle="Porcentaje">
      <calculatedColumnFormula>+Tabla1[[#This Row],[Física 
(E)]]/Tabla1[[#This Row],[Física
(C)]]*100%</calculatedColumnFormula>
    </tableColumn>
    <tableColumn id="8" xr3:uid="{00000000-0010-0000-0000-000008000000}" name="Financiero _x000a_(%) _x000a_H=F/D" dataDxfId="3">
      <calculatedColumnFormula>+Tabla1[[#This Row],[Financiera 
 (F)]]/Tabla1[[#This Row],[Financiera
(D)]]*100%</calculatedColumnFormula>
    </tableColumn>
    <tableColumn id="11" xr3:uid="{7F48C52E-9183-4A1B-8491-0621ABF7FAB9}" name="Columna1" dataDxfId="2" dataCellStyle="Millares"/>
    <tableColumn id="12" xr3:uid="{F58E639A-8DBA-4133-91CE-485F8097015F}" name="Columna2" dataDxfId="1" dataCellStyle="Millares"/>
    <tableColumn id="13" xr3:uid="{8E776362-68D6-4FCC-8401-6B0E5182B2E8}" name="Columna3" dataDxfId="0" dataCellStyle="Millares">
      <calculatedColumnFormula>SUM(K29:L29)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06" zoomScaleNormal="106" workbookViewId="0">
      <selection sqref="A1:J43"/>
    </sheetView>
  </sheetViews>
  <sheetFormatPr baseColWidth="10" defaultColWidth="11.42578125" defaultRowHeight="15" x14ac:dyDescent="0.25"/>
  <cols>
    <col min="1" max="1" width="18.85546875" style="19" customWidth="1"/>
    <col min="2" max="2" width="10.5703125" style="19" customWidth="1"/>
    <col min="3" max="3" width="14.28515625" style="19" customWidth="1"/>
    <col min="4" max="4" width="14.85546875" style="19" customWidth="1"/>
    <col min="5" max="5" width="10.5703125" style="19" customWidth="1"/>
    <col min="6" max="6" width="15.28515625" style="19" customWidth="1"/>
    <col min="7" max="7" width="14" style="19" customWidth="1"/>
    <col min="8" max="8" width="16.28515625" style="19" customWidth="1"/>
    <col min="9" max="9" width="19.5703125" style="19" customWidth="1"/>
    <col min="10" max="10" width="14.85546875" style="19" customWidth="1"/>
    <col min="11" max="11" width="23" customWidth="1"/>
    <col min="12" max="12" width="21.28515625" customWidth="1"/>
    <col min="13" max="13" width="22.85546875" customWidth="1"/>
    <col min="14" max="14" width="15.140625" bestFit="1" customWidth="1"/>
  </cols>
  <sheetData>
    <row r="1" spans="1:10" ht="21.75" thickBot="1" x14ac:dyDescent="0.3">
      <c r="A1" s="1"/>
      <c r="B1" s="82" t="s">
        <v>65</v>
      </c>
      <c r="C1" s="83"/>
      <c r="D1" s="83"/>
      <c r="E1" s="83"/>
      <c r="F1" s="83"/>
      <c r="G1" s="83"/>
      <c r="H1" s="83"/>
      <c r="I1" s="83"/>
      <c r="J1" s="84"/>
    </row>
    <row r="2" spans="1:10" ht="21.75" thickBot="1" x14ac:dyDescent="0.3">
      <c r="A2" s="2"/>
      <c r="B2" s="85" t="s">
        <v>0</v>
      </c>
      <c r="C2" s="86"/>
      <c r="D2" s="85" t="s">
        <v>1</v>
      </c>
      <c r="E2" s="86"/>
      <c r="F2" s="86"/>
      <c r="G2" s="86"/>
      <c r="H2" s="87"/>
      <c r="I2" s="22" t="s">
        <v>2</v>
      </c>
      <c r="J2" s="23" t="s">
        <v>3</v>
      </c>
    </row>
    <row r="3" spans="1:10" ht="21.75" thickBot="1" x14ac:dyDescent="0.3">
      <c r="A3" s="3"/>
      <c r="B3" s="88" t="s">
        <v>4</v>
      </c>
      <c r="C3" s="89"/>
      <c r="D3" s="88" t="s">
        <v>66</v>
      </c>
      <c r="E3" s="89"/>
      <c r="F3" s="89"/>
      <c r="G3" s="89"/>
      <c r="H3" s="90"/>
      <c r="I3" s="20">
        <v>45667</v>
      </c>
      <c r="J3" s="21">
        <v>0</v>
      </c>
    </row>
    <row r="4" spans="1:10" ht="9.75" customHeight="1" x14ac:dyDescent="0.25">
      <c r="A4" s="91"/>
      <c r="B4" s="92"/>
      <c r="C4" s="92"/>
      <c r="D4" s="93"/>
      <c r="E4" s="93"/>
      <c r="F4" s="93"/>
      <c r="G4" s="93"/>
      <c r="H4" s="93"/>
      <c r="I4" s="92"/>
      <c r="J4" s="94"/>
    </row>
    <row r="5" spans="1:10" ht="3" customHeight="1" x14ac:dyDescent="0.25">
      <c r="A5" s="95"/>
      <c r="B5" s="96"/>
      <c r="C5" s="96"/>
      <c r="D5" s="96"/>
      <c r="E5" s="96"/>
      <c r="F5" s="96"/>
      <c r="G5" s="96"/>
      <c r="H5" s="96"/>
      <c r="I5" s="96"/>
      <c r="J5" s="97"/>
    </row>
    <row r="6" spans="1:10" ht="15.75" x14ac:dyDescent="0.25">
      <c r="A6" s="50" t="s">
        <v>60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ht="15.75" x14ac:dyDescent="0.25">
      <c r="A7" s="59" t="s">
        <v>5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5" customHeight="1" x14ac:dyDescent="0.25">
      <c r="A8" s="4" t="s">
        <v>6</v>
      </c>
      <c r="B8" s="79" t="s">
        <v>7</v>
      </c>
      <c r="C8" s="80"/>
      <c r="D8" s="80"/>
      <c r="E8" s="80"/>
      <c r="F8" s="80"/>
      <c r="G8" s="80"/>
      <c r="H8" s="80"/>
      <c r="I8" s="80"/>
      <c r="J8" s="81"/>
    </row>
    <row r="9" spans="1:10" ht="15" customHeight="1" x14ac:dyDescent="0.25">
      <c r="A9" s="5" t="s">
        <v>8</v>
      </c>
      <c r="B9" s="79" t="s">
        <v>9</v>
      </c>
      <c r="C9" s="80"/>
      <c r="D9" s="80"/>
      <c r="E9" s="80"/>
      <c r="F9" s="80"/>
      <c r="G9" s="80"/>
      <c r="H9" s="80"/>
      <c r="I9" s="80"/>
      <c r="J9" s="81"/>
    </row>
    <row r="10" spans="1:10" ht="15" customHeight="1" x14ac:dyDescent="0.25">
      <c r="A10" s="5" t="s">
        <v>10</v>
      </c>
      <c r="B10" s="79" t="s">
        <v>11</v>
      </c>
      <c r="C10" s="80"/>
      <c r="D10" s="80"/>
      <c r="E10" s="80"/>
      <c r="F10" s="80"/>
      <c r="G10" s="80"/>
      <c r="H10" s="80"/>
      <c r="I10" s="80"/>
      <c r="J10" s="81"/>
    </row>
    <row r="11" spans="1:10" s="26" customFormat="1" ht="23.25" customHeight="1" x14ac:dyDescent="0.25">
      <c r="A11" s="27" t="s">
        <v>12</v>
      </c>
      <c r="B11" s="39" t="s">
        <v>13</v>
      </c>
      <c r="C11" s="98"/>
      <c r="D11" s="98"/>
      <c r="E11" s="98"/>
      <c r="F11" s="98"/>
      <c r="G11" s="98"/>
      <c r="H11" s="98"/>
      <c r="I11" s="98"/>
      <c r="J11" s="99"/>
    </row>
    <row r="12" spans="1:10" s="26" customFormat="1" ht="35.25" customHeight="1" x14ac:dyDescent="0.25">
      <c r="A12" s="27" t="s">
        <v>14</v>
      </c>
      <c r="B12" s="39" t="s">
        <v>15</v>
      </c>
      <c r="C12" s="98"/>
      <c r="D12" s="98"/>
      <c r="E12" s="98"/>
      <c r="F12" s="98"/>
      <c r="G12" s="98"/>
      <c r="H12" s="98"/>
      <c r="I12" s="98"/>
      <c r="J12" s="99"/>
    </row>
    <row r="13" spans="1:10" ht="15.75" x14ac:dyDescent="0.25">
      <c r="A13" s="50" t="s">
        <v>16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0" ht="21.75" customHeight="1" x14ac:dyDescent="0.25">
      <c r="A14" s="4" t="s">
        <v>17</v>
      </c>
      <c r="B14" s="6">
        <v>2</v>
      </c>
      <c r="C14" s="74" t="str">
        <f>IFERROR(VLOOKUP(B14,'[1]Validacion datos'!A2:B5,2,FALSE),"")</f>
        <v>DESARROLLO SOCIAL</v>
      </c>
      <c r="D14" s="74"/>
      <c r="E14" s="74"/>
      <c r="F14" s="74"/>
      <c r="G14" s="74"/>
      <c r="H14" s="74"/>
      <c r="I14" s="74"/>
      <c r="J14" s="74"/>
    </row>
    <row r="15" spans="1:10" s="26" customFormat="1" ht="24" customHeight="1" x14ac:dyDescent="0.25">
      <c r="A15" s="27" t="s">
        <v>18</v>
      </c>
      <c r="B15" s="34">
        <v>2.2999999999999998</v>
      </c>
      <c r="C15" s="75" t="str">
        <f>IFERROR(VLOOKUP(B15,'[1]Validacion datos'!A8:B26,2,FALSE),"")</f>
        <v>Igualdad de derechos y oportunidades</v>
      </c>
      <c r="D15" s="75"/>
      <c r="E15" s="75"/>
      <c r="F15" s="75"/>
      <c r="G15" s="75"/>
      <c r="H15" s="75"/>
      <c r="I15" s="75"/>
      <c r="J15" s="75"/>
    </row>
    <row r="16" spans="1:10" ht="25.5" customHeight="1" x14ac:dyDescent="0.25">
      <c r="A16" s="27" t="s">
        <v>19</v>
      </c>
      <c r="B16" s="7" t="s">
        <v>20</v>
      </c>
      <c r="C16" s="76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77"/>
      <c r="E16" s="77"/>
      <c r="F16" s="77"/>
      <c r="G16" s="77"/>
      <c r="H16" s="77"/>
      <c r="I16" s="77"/>
      <c r="J16" s="78"/>
    </row>
    <row r="17" spans="1:15" ht="15.75" x14ac:dyDescent="0.25">
      <c r="A17" s="50" t="s">
        <v>21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5" s="26" customFormat="1" ht="20.25" customHeight="1" x14ac:dyDescent="0.25">
      <c r="A18" s="27" t="s">
        <v>22</v>
      </c>
      <c r="B18" s="39" t="s">
        <v>23</v>
      </c>
      <c r="C18" s="39"/>
      <c r="D18" s="39"/>
      <c r="E18" s="39"/>
      <c r="F18" s="39"/>
      <c r="G18" s="39"/>
      <c r="H18" s="39"/>
      <c r="I18" s="39"/>
      <c r="J18" s="40"/>
    </row>
    <row r="19" spans="1:15" s="26" customFormat="1" ht="29.25" customHeight="1" x14ac:dyDescent="0.25">
      <c r="A19" s="35" t="s">
        <v>24</v>
      </c>
      <c r="B19" s="39" t="s">
        <v>25</v>
      </c>
      <c r="C19" s="39"/>
      <c r="D19" s="39"/>
      <c r="E19" s="39"/>
      <c r="F19" s="39"/>
      <c r="G19" s="39"/>
      <c r="H19" s="39"/>
      <c r="I19" s="39"/>
      <c r="J19" s="40"/>
    </row>
    <row r="20" spans="1:15" s="26" customFormat="1" ht="24" customHeight="1" x14ac:dyDescent="0.25">
      <c r="A20" s="35" t="s">
        <v>26</v>
      </c>
      <c r="B20" s="39" t="s">
        <v>27</v>
      </c>
      <c r="C20" s="39"/>
      <c r="D20" s="39"/>
      <c r="E20" s="39"/>
      <c r="F20" s="39"/>
      <c r="G20" s="39"/>
      <c r="H20" s="39"/>
      <c r="I20" s="39"/>
      <c r="J20" s="40"/>
    </row>
    <row r="21" spans="1:15" s="26" customFormat="1" ht="35.25" customHeight="1" x14ac:dyDescent="0.25">
      <c r="A21" s="35" t="s">
        <v>28</v>
      </c>
      <c r="B21" s="39" t="s">
        <v>61</v>
      </c>
      <c r="C21" s="39"/>
      <c r="D21" s="39"/>
      <c r="E21" s="39"/>
      <c r="F21" s="39"/>
      <c r="G21" s="39"/>
      <c r="H21" s="39"/>
      <c r="I21" s="39"/>
      <c r="J21" s="40"/>
    </row>
    <row r="22" spans="1:15" ht="15.75" x14ac:dyDescent="0.25">
      <c r="A22" s="50" t="s">
        <v>29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5" ht="15.75" x14ac:dyDescent="0.25">
      <c r="A23" s="59" t="s">
        <v>30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5" ht="15" customHeight="1" x14ac:dyDescent="0.25">
      <c r="A24" s="62" t="s">
        <v>31</v>
      </c>
      <c r="B24" s="63"/>
      <c r="C24" s="64" t="s">
        <v>32</v>
      </c>
      <c r="D24" s="65"/>
      <c r="E24" s="65"/>
      <c r="F24" s="65" t="s">
        <v>33</v>
      </c>
      <c r="G24" s="65"/>
      <c r="H24" s="63"/>
      <c r="I24" s="64" t="s">
        <v>34</v>
      </c>
      <c r="J24" s="66"/>
    </row>
    <row r="25" spans="1:15" ht="23.25" customHeight="1" x14ac:dyDescent="0.25">
      <c r="A25" s="67">
        <v>3769466554</v>
      </c>
      <c r="B25" s="68"/>
      <c r="C25" s="69">
        <v>4995824125.5699997</v>
      </c>
      <c r="D25" s="70"/>
      <c r="E25" s="71"/>
      <c r="F25" s="69">
        <v>3835750125.7199998</v>
      </c>
      <c r="G25" s="70"/>
      <c r="H25" s="71"/>
      <c r="I25" s="72">
        <f>+F25/C25</f>
        <v>0.76779126512632367</v>
      </c>
      <c r="J25" s="73"/>
    </row>
    <row r="26" spans="1:15" ht="15.75" x14ac:dyDescent="0.25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1"/>
    </row>
    <row r="27" spans="1:15" x14ac:dyDescent="0.25">
      <c r="A27" s="8"/>
      <c r="B27"/>
      <c r="C27" s="53" t="s">
        <v>36</v>
      </c>
      <c r="D27" s="54"/>
      <c r="E27" s="53" t="s">
        <v>63</v>
      </c>
      <c r="F27" s="54"/>
      <c r="G27" s="53" t="s">
        <v>64</v>
      </c>
      <c r="H27" s="53"/>
      <c r="I27" s="53" t="s">
        <v>37</v>
      </c>
      <c r="J27" s="55"/>
      <c r="K27" s="36"/>
    </row>
    <row r="28" spans="1:15" ht="34.5" customHeight="1" x14ac:dyDescent="0.25">
      <c r="A28" s="9" t="s">
        <v>38</v>
      </c>
      <c r="B28" s="10" t="s">
        <v>39</v>
      </c>
      <c r="C28" s="10" t="s">
        <v>40</v>
      </c>
      <c r="D28" s="10" t="s">
        <v>41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  <c r="K28" s="100" t="s">
        <v>68</v>
      </c>
      <c r="L28" s="100" t="s">
        <v>69</v>
      </c>
      <c r="M28" s="100" t="s">
        <v>70</v>
      </c>
    </row>
    <row r="29" spans="1:15" ht="44.25" customHeight="1" x14ac:dyDescent="0.25">
      <c r="A29" s="12" t="s">
        <v>48</v>
      </c>
      <c r="B29" s="13" t="s">
        <v>49</v>
      </c>
      <c r="C29" s="14">
        <v>1280147</v>
      </c>
      <c r="D29" s="15">
        <f>+C25</f>
        <v>4995824125.5699997</v>
      </c>
      <c r="E29" s="29">
        <v>805118</v>
      </c>
      <c r="F29" s="33">
        <v>2380200571</v>
      </c>
      <c r="G29" s="16">
        <v>834202</v>
      </c>
      <c r="H29" s="15">
        <v>2414891797.5999999</v>
      </c>
      <c r="I29" s="28">
        <f>+Tabla1[[#This Row],[Física 
(E)]]/Tabla1[[#This Row],[Física
(C)]]*100%</f>
        <v>1.0361238973665972</v>
      </c>
      <c r="J29" s="30">
        <f>+Tabla1[[#This Row],[Financiera 
 (F)]]/Tabla1[[#This Row],[Financiera
(D)]]*100%</f>
        <v>1.0145749173505261</v>
      </c>
      <c r="K29" s="101">
        <v>1017479160.74</v>
      </c>
      <c r="L29" s="101">
        <v>1397412636.8599999</v>
      </c>
      <c r="M29" s="101">
        <f>SUM(K29:L29)</f>
        <v>2414891797.5999999</v>
      </c>
    </row>
    <row r="30" spans="1:15" ht="19.5" customHeight="1" x14ac:dyDescent="0.25">
      <c r="A30" s="50" t="s">
        <v>50</v>
      </c>
      <c r="B30" s="51"/>
      <c r="C30" s="51"/>
      <c r="D30" s="51"/>
      <c r="E30" s="51"/>
      <c r="F30" s="51"/>
      <c r="G30" s="51"/>
      <c r="H30" s="51"/>
      <c r="I30" s="51"/>
      <c r="J30" s="52"/>
      <c r="L30" s="32"/>
      <c r="M30" s="32"/>
    </row>
    <row r="31" spans="1:15" ht="22.5" customHeight="1" x14ac:dyDescent="0.25">
      <c r="A31" s="56" t="s">
        <v>51</v>
      </c>
      <c r="B31" s="57"/>
      <c r="C31" s="57"/>
      <c r="D31" s="57"/>
      <c r="E31" s="57"/>
      <c r="F31" s="57"/>
      <c r="G31" s="57"/>
      <c r="H31" s="57"/>
      <c r="I31" s="57"/>
      <c r="J31" s="58"/>
      <c r="K31" s="37"/>
      <c r="L31" s="37"/>
      <c r="M31" s="37"/>
      <c r="N31" s="37"/>
      <c r="O31" s="37"/>
    </row>
    <row r="32" spans="1:15" ht="20.25" customHeight="1" x14ac:dyDescent="0.25">
      <c r="A32" s="17" t="s">
        <v>52</v>
      </c>
      <c r="B32" s="37" t="s">
        <v>48</v>
      </c>
      <c r="C32" s="37"/>
      <c r="D32" s="37"/>
      <c r="E32" s="37"/>
      <c r="F32" s="37"/>
      <c r="G32" s="37"/>
      <c r="H32" s="37"/>
      <c r="I32" s="37"/>
      <c r="J32" s="38"/>
      <c r="K32" s="32"/>
      <c r="L32" s="102"/>
    </row>
    <row r="33" spans="1:15" ht="39.75" customHeight="1" x14ac:dyDescent="0.25">
      <c r="A33" s="17" t="s">
        <v>53</v>
      </c>
      <c r="B33" s="37" t="s">
        <v>54</v>
      </c>
      <c r="C33" s="37"/>
      <c r="D33" s="37"/>
      <c r="E33" s="37"/>
      <c r="F33" s="37"/>
      <c r="G33" s="37"/>
      <c r="H33" s="37"/>
      <c r="I33" s="37"/>
      <c r="J33" s="38"/>
      <c r="K33" s="32"/>
      <c r="L33" s="32"/>
    </row>
    <row r="34" spans="1:15" s="26" customFormat="1" ht="38.25" customHeight="1" x14ac:dyDescent="0.25">
      <c r="A34" s="25" t="s">
        <v>55</v>
      </c>
      <c r="B34" s="39" t="s">
        <v>71</v>
      </c>
      <c r="C34" s="39"/>
      <c r="D34" s="39"/>
      <c r="E34" s="39"/>
      <c r="F34" s="39"/>
      <c r="G34" s="39"/>
      <c r="H34" s="39"/>
      <c r="I34" s="39"/>
      <c r="J34" s="40"/>
      <c r="K34" s="37"/>
      <c r="L34" s="37"/>
      <c r="M34" s="37"/>
      <c r="N34" s="37"/>
      <c r="O34" s="37"/>
    </row>
    <row r="35" spans="1:15" ht="51" customHeight="1" x14ac:dyDescent="0.25">
      <c r="A35" s="17" t="s">
        <v>56</v>
      </c>
      <c r="B35" s="39" t="s">
        <v>67</v>
      </c>
      <c r="C35" s="39"/>
      <c r="D35" s="39"/>
      <c r="E35" s="39"/>
      <c r="F35" s="39"/>
      <c r="G35" s="39"/>
      <c r="H35" s="39"/>
      <c r="I35" s="39"/>
      <c r="J35" s="40"/>
      <c r="K35" s="32"/>
      <c r="L35" s="32"/>
    </row>
    <row r="36" spans="1:15" ht="27" customHeight="1" x14ac:dyDescent="0.25">
      <c r="A36" s="50" t="s">
        <v>57</v>
      </c>
      <c r="B36" s="51"/>
      <c r="C36" s="51"/>
      <c r="D36" s="51"/>
      <c r="E36" s="51"/>
      <c r="F36" s="51"/>
      <c r="G36" s="51"/>
      <c r="H36" s="51"/>
      <c r="I36" s="51"/>
      <c r="J36" s="52"/>
    </row>
    <row r="37" spans="1:15" ht="15.75" x14ac:dyDescent="0.25">
      <c r="A37" s="42" t="s">
        <v>58</v>
      </c>
      <c r="B37" s="43"/>
      <c r="C37" s="43"/>
      <c r="D37" s="43"/>
      <c r="E37" s="43"/>
      <c r="F37" s="43"/>
      <c r="G37" s="43"/>
      <c r="H37" s="43"/>
      <c r="I37" s="43"/>
      <c r="J37" s="44"/>
    </row>
    <row r="38" spans="1:15" ht="63.75" customHeight="1" x14ac:dyDescent="0.25">
      <c r="A38" s="45" t="s">
        <v>62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5" ht="18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5" ht="18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5" ht="30.75" customHeigh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</row>
    <row r="43" spans="1:15" s="24" customFormat="1" ht="48" customHeight="1" x14ac:dyDescent="0.25">
      <c r="A43" s="41" t="s">
        <v>59</v>
      </c>
      <c r="B43" s="41"/>
      <c r="C43" s="41"/>
      <c r="D43" s="41"/>
      <c r="E43" s="41"/>
      <c r="F43" s="41"/>
      <c r="G43" s="41"/>
      <c r="H43" s="41"/>
      <c r="I43" s="41"/>
      <c r="J43" s="41"/>
    </row>
  </sheetData>
  <mergeCells count="51">
    <mergeCell ref="K31:O3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1:J31"/>
    <mergeCell ref="B32:J32"/>
    <mergeCell ref="B33:J33"/>
    <mergeCell ref="B34:J34"/>
    <mergeCell ref="B35:J35"/>
    <mergeCell ref="K34:O34"/>
    <mergeCell ref="A43:J43"/>
    <mergeCell ref="A37:J37"/>
    <mergeCell ref="A38:J38"/>
    <mergeCell ref="A41:J41"/>
    <mergeCell ref="A36:J36"/>
  </mergeCells>
  <phoneticPr fontId="23" type="noConversion"/>
  <dataValidations count="16">
    <dataValidation allowBlank="1" sqref="A8" xr:uid="{00000000-0002-0000-0000-000000000000}"/>
    <dataValidation allowBlank="1" showInputMessage="1" prompt="Nombre del capítulo" sqref="B8:J10" xr:uid="{00000000-0002-0000-0000-000001000000}"/>
    <dataValidation allowBlank="1" showInputMessage="1" showErrorMessage="1" prompt="¿A quién va dirigido el programa?, ¿qué característica tiene esta población que requiere ser beneficiada?" sqref="B20:J20" xr:uid="{00000000-0002-0000-0000-000002000000}"/>
    <dataValidation allowBlank="1" showInputMessage="1" showErrorMessage="1" prompt="Nombre del producto" sqref="B32:J32" xr:uid="{00000000-0002-0000-0000-000003000000}"/>
    <dataValidation allowBlank="1" showInputMessage="1" showErrorMessage="1" prompt="¿En qué consiste el producto? su objetivo" sqref="B33:J33" xr:uid="{00000000-0002-0000-0000-000004000000}"/>
    <dataValidation allowBlank="1" showInputMessage="1" showErrorMessage="1" prompt="1. Describir lo plasmado en el presupuesto_x000a_2. Describir lo alcanzado en términos financieros y de producción " sqref="B34:J34" xr:uid="{00000000-0002-0000-0000-000005000000}"/>
    <dataValidation allowBlank="1" showInputMessage="1" showErrorMessage="1" prompt="Oportunidades de mejora identificadas" sqref="A38:J40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¿En qué consiste el programa?" sqref="B19:J19" xr:uid="{00000000-0002-0000-0000-000008000000}"/>
    <dataValidation allowBlank="1" showInputMessage="1" showErrorMessage="1" prompt="Nombre de cada producto" sqref="A28:A29" xr:uid="{00000000-0002-0000-0000-000009000000}"/>
    <dataValidation allowBlank="1" showInputMessage="1" showErrorMessage="1" prompt="Nombre del indicador" sqref="B28:B29" xr:uid="{00000000-0002-0000-0000-00000A000000}"/>
    <dataValidation allowBlank="1" showInputMessage="1" showErrorMessage="1" prompt="Meta anual del indicador" sqref="C28:C29 E28" xr:uid="{00000000-0002-0000-0000-00000B000000}"/>
    <dataValidation allowBlank="1" showInputMessage="1" showErrorMessage="1" prompt="Monto presupuestado para el producto" sqref="D28:D29 F28:F29" xr:uid="{00000000-0002-0000-0000-00000C000000}"/>
    <dataValidation allowBlank="1" showInputMessage="1" showErrorMessage="1" prompt="Meta alcanzada en el trimestre" sqref="G28:G29" xr:uid="{00000000-0002-0000-0000-00000D000000}"/>
    <dataValidation allowBlank="1" showInputMessage="1" showErrorMessage="1" prompt="Monto ejecutado en el trimestre" sqref="H28:H29" xr:uid="{00000000-0002-0000-0000-00000E000000}"/>
    <dataValidation allowBlank="1" showInputMessage="1" showErrorMessage="1" prompt="De existir desvío, explicar razones." sqref="K31:O31 B35:O35" xr:uid="{00000000-0002-0000-0000-00000F000000}"/>
  </dataValidations>
  <pageMargins left="0.61" right="0.82" top="0.67" bottom="0.11811023622047245" header="0.31496062992125984" footer="0.31496062992125984"/>
  <pageSetup scale="6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semestral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2025-01-15T16:46:24Z</dcterms:modified>
</cp:coreProperties>
</file>