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1\Documents\ZOJAILIN\REPORTE PORTAL 2023\"/>
    </mc:Choice>
  </mc:AlternateContent>
  <bookViews>
    <workbookView xWindow="0" yWindow="0" windowWidth="11190" windowHeight="2745" tabRatio="807"/>
  </bookViews>
  <sheets>
    <sheet name="FINANC." sheetId="25" r:id="rId1"/>
    <sheet name="aprobado" sheetId="24" r:id="rId2"/>
    <sheet name="EJECUCION" sheetId="23" r:id="rId3"/>
  </sheets>
  <definedNames>
    <definedName name="_xlnm.Print_Titles" localSheetId="2">EJECUCION!$10:$10</definedName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F27" i="24" l="1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11" i="24"/>
  <c r="C326" i="24"/>
  <c r="B326" i="24"/>
  <c r="D11" i="23"/>
  <c r="E11" i="23"/>
  <c r="F11" i="23"/>
  <c r="C11" i="23"/>
  <c r="O78" i="25"/>
  <c r="O79" i="25"/>
  <c r="O80" i="25"/>
  <c r="O81" i="25"/>
  <c r="O82" i="25"/>
  <c r="O83" i="25"/>
  <c r="O84" i="25"/>
  <c r="O85" i="25"/>
  <c r="O86" i="25"/>
  <c r="O87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14" i="25"/>
  <c r="N66" i="25"/>
  <c r="N56" i="25"/>
  <c r="N30" i="25"/>
  <c r="N20" i="25"/>
  <c r="N14" i="25"/>
  <c r="N78" i="25" l="1"/>
  <c r="N89" i="25" s="1"/>
  <c r="H66" i="25"/>
  <c r="I66" i="25"/>
  <c r="J66" i="25"/>
  <c r="K66" i="25"/>
  <c r="L66" i="25"/>
  <c r="M66" i="25"/>
  <c r="G66" i="25"/>
  <c r="M56" i="25"/>
  <c r="M30" i="25"/>
  <c r="M20" i="25"/>
  <c r="M14" i="25"/>
  <c r="M78" i="25" l="1"/>
  <c r="M89" i="25" s="1"/>
  <c r="B66" i="25" l="1"/>
  <c r="B56" i="25"/>
  <c r="F88" i="25" l="1"/>
  <c r="E88" i="25"/>
  <c r="D88" i="25"/>
  <c r="O88" i="25" s="1"/>
  <c r="F74" i="25"/>
  <c r="E74" i="25"/>
  <c r="D74" i="25"/>
  <c r="F71" i="25"/>
  <c r="E71" i="25"/>
  <c r="D71" i="25"/>
  <c r="F66" i="25"/>
  <c r="E66" i="25"/>
  <c r="D66" i="25"/>
  <c r="L56" i="25"/>
  <c r="K56" i="25"/>
  <c r="J56" i="25"/>
  <c r="I56" i="25"/>
  <c r="H56" i="25"/>
  <c r="G56" i="25"/>
  <c r="F56" i="25"/>
  <c r="E56" i="25"/>
  <c r="D56" i="25"/>
  <c r="F48" i="25"/>
  <c r="E48" i="25"/>
  <c r="D48" i="25"/>
  <c r="G47" i="25"/>
  <c r="F40" i="25"/>
  <c r="E40" i="25"/>
  <c r="D40" i="25"/>
  <c r="B40" i="25"/>
  <c r="L30" i="25"/>
  <c r="K30" i="25"/>
  <c r="J30" i="25"/>
  <c r="I30" i="25"/>
  <c r="H30" i="25"/>
  <c r="G30" i="25"/>
  <c r="F30" i="25"/>
  <c r="E30" i="25"/>
  <c r="D30" i="25"/>
  <c r="B30" i="25"/>
  <c r="L20" i="25"/>
  <c r="K20" i="25"/>
  <c r="J20" i="25"/>
  <c r="I20" i="25"/>
  <c r="H20" i="25"/>
  <c r="G20" i="25"/>
  <c r="F20" i="25"/>
  <c r="E20" i="25"/>
  <c r="D20" i="25"/>
  <c r="B20" i="25"/>
  <c r="L14" i="25"/>
  <c r="K14" i="25"/>
  <c r="K78" i="25" s="1"/>
  <c r="K89" i="25" s="1"/>
  <c r="J14" i="25"/>
  <c r="J78" i="25" s="1"/>
  <c r="J89" i="25" s="1"/>
  <c r="I14" i="25"/>
  <c r="I78" i="25" s="1"/>
  <c r="I89" i="25" s="1"/>
  <c r="H14" i="25"/>
  <c r="G14" i="25"/>
  <c r="F14" i="25"/>
  <c r="E14" i="25"/>
  <c r="D14" i="25"/>
  <c r="C89" i="25"/>
  <c r="B14" i="25"/>
  <c r="B78" i="25" s="1"/>
  <c r="B89" i="25" s="1"/>
  <c r="C87" i="24"/>
  <c r="E78" i="25" l="1"/>
  <c r="E89" i="25" s="1"/>
  <c r="D78" i="25"/>
  <c r="D89" i="25" s="1"/>
  <c r="G46" i="25"/>
  <c r="L78" i="25"/>
  <c r="L89" i="25" s="1"/>
  <c r="H78" i="25"/>
  <c r="H89" i="25" s="1"/>
  <c r="F78" i="25"/>
  <c r="F89" i="25" s="1"/>
  <c r="G45" i="25"/>
  <c r="G44" i="25" l="1"/>
  <c r="G43" i="25" l="1"/>
  <c r="G42" i="25" l="1"/>
  <c r="G41" i="25" l="1"/>
  <c r="G40" i="25" l="1"/>
  <c r="G78" i="25" l="1"/>
  <c r="G89" i="25" l="1"/>
  <c r="O89" i="25"/>
  <c r="C213" i="24" l="1"/>
  <c r="B213" i="24"/>
  <c r="B87" i="24"/>
</calcChain>
</file>

<file path=xl/sharedStrings.xml><?xml version="1.0" encoding="utf-8"?>
<sst xmlns="http://schemas.openxmlformats.org/spreadsheetml/2006/main" count="599" uniqueCount="306">
  <si>
    <t>Presidencia de la República Dominicana</t>
  </si>
  <si>
    <t>Comedores Económicos del Estado Dominicano</t>
  </si>
  <si>
    <t>ESTADO DE EJECUCIÓN PRESUPUESTARIA</t>
  </si>
  <si>
    <t>NOMBRE DE LA CUENTA</t>
  </si>
  <si>
    <t>PRESUPUESTO INICIAL</t>
  </si>
  <si>
    <t>MODIFICACIÓN PRESUPUESTARIA</t>
  </si>
  <si>
    <t>PRESUPUESTO DISPONIBLE</t>
  </si>
  <si>
    <t>Total General</t>
  </si>
  <si>
    <t>Av. Presidente Estrella Ureña Esq. San Vicente de Paúl. Teléfono: 809-592-1819 Fax: 809-596-7420</t>
  </si>
  <si>
    <t>www.comedoreseconomicos.gob.do</t>
  </si>
  <si>
    <t>CUENTA
 #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</si>
  <si>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</si>
  <si>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</si>
  <si>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</si>
  <si>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</si>
  <si>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</si>
  <si>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</si>
  <si>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</si>
  <si>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</si>
  <si>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</si>
  <si>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</si>
  <si>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</si>
  <si>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</si>
  <si>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</si>
  <si>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</si>
  <si>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</si>
  <si>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</si>
  <si>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</si>
  <si>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</si>
  <si>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</si>
  <si>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</si>
  <si>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</si>
  <si>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</si>
  <si>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</si>
  <si>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</si>
  <si>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</si>
  <si>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</si>
  <si>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</si>
  <si>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</si>
  <si>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</si>
  <si>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</si>
  <si>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</si>
  <si>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</si>
  <si>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</si>
  <si>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</si>
  <si>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</si>
  <si>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</si>
  <si>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</si>
  <si>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</si>
  <si>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</si>
  <si>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</si>
  <si>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</si>
  <si>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</si>
  <si>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</si>
  <si>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</si>
  <si>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</si>
  <si>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</si>
  <si>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</si>
  <si>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</si>
  <si>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</si>
  <si>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</si>
  <si>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</si>
  <si>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</si>
  <si>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</si>
  <si>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</si>
  <si>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</si>
  <si>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</si>
  <si>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</si>
  <si>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</si>
  <si>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</si>
  <si>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</si>
  <si>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</si>
  <si>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</si>
  <si>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</si>
  <si>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</si>
  <si>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</si>
  <si>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</si>
  <si>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</si>
  <si>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</si>
  <si>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</si>
  <si>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</si>
  <si>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</si>
  <si>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</si>
  <si>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</si>
  <si>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</si>
  <si>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</si>
  <si>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</si>
  <si>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</si>
  <si>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</si>
  <si>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</si>
  <si>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>Autorizador  Por:</t>
  </si>
  <si>
    <t xml:space="preserve">Total </t>
  </si>
  <si>
    <t>Ing. Jose Manuel Peguero</t>
  </si>
  <si>
    <t>Licda.Lucia Mercedes Vidal</t>
  </si>
  <si>
    <t>Gerente  Financiero</t>
  </si>
  <si>
    <t>Febrero</t>
  </si>
  <si>
    <t>Marzo</t>
  </si>
  <si>
    <t>Departamento Administrativo - Financiero</t>
  </si>
  <si>
    <t xml:space="preserve"> Departamento de Presupuesto</t>
  </si>
  <si>
    <t>EJECUCION DE GASTOS Y APLICACIONES FINANCIERAS</t>
  </si>
  <si>
    <t>Abril</t>
  </si>
  <si>
    <t xml:space="preserve"> PRESUPUESTO 
PREVENTIVO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</si>
  <si>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</si>
  <si>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</si>
  <si>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</si>
  <si>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</si>
  <si>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</si>
  <si>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</si>
  <si>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</si>
  <si>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Mayo</t>
  </si>
  <si>
    <r>
      <rPr>
        <b/>
        <sz val="6"/>
        <rFont val="Arial"/>
        <family val="2"/>
      </rPr>
      <t>2.1.5.2</t>
    </r>
  </si>
  <si>
    <r>
      <rPr>
        <b/>
        <sz val="6"/>
        <rFont val="Arial"/>
        <family val="2"/>
      </rPr>
      <t>Contribuciones al seguro de pensiones</t>
    </r>
  </si>
  <si>
    <r>
      <rPr>
        <b/>
        <sz val="6"/>
        <rFont val="Arial"/>
        <family val="2"/>
      </rPr>
      <t>2.1.5.3</t>
    </r>
  </si>
  <si>
    <r>
      <rPr>
        <b/>
        <sz val="6"/>
        <rFont val="Arial"/>
        <family val="2"/>
      </rPr>
      <t>Contribuciones al seguro de riesgo laboral</t>
    </r>
  </si>
  <si>
    <r>
      <rPr>
        <b/>
        <sz val="6"/>
        <rFont val="Arial"/>
        <family val="2"/>
      </rPr>
      <t>2.2.1.2</t>
    </r>
  </si>
  <si>
    <r>
      <rPr>
        <b/>
        <sz val="6"/>
        <rFont val="Arial"/>
        <family val="2"/>
      </rPr>
      <t>Servicios telefónico de larga distancia</t>
    </r>
  </si>
  <si>
    <r>
      <rPr>
        <b/>
        <sz val="6"/>
        <rFont val="Arial"/>
        <family val="2"/>
      </rPr>
      <t>2.2.1.3</t>
    </r>
  </si>
  <si>
    <r>
      <rPr>
        <b/>
        <sz val="6"/>
        <rFont val="Arial"/>
        <family val="2"/>
      </rPr>
      <t>Teléfono local</t>
    </r>
  </si>
  <si>
    <r>
      <rPr>
        <b/>
        <sz val="6"/>
        <rFont val="Arial"/>
        <family val="2"/>
      </rPr>
      <t>2.2.1.5</t>
    </r>
  </si>
  <si>
    <r>
      <rPr>
        <b/>
        <sz val="6"/>
        <rFont val="Arial"/>
        <family val="2"/>
      </rPr>
      <t>Servicio de internet y televisión por cable</t>
    </r>
  </si>
  <si>
    <r>
      <rPr>
        <b/>
        <sz val="6"/>
        <rFont val="Arial"/>
        <family val="2"/>
      </rPr>
      <t>2.2.1.6</t>
    </r>
  </si>
  <si>
    <r>
      <rPr>
        <b/>
        <sz val="6"/>
        <rFont val="Arial"/>
        <family val="2"/>
      </rPr>
      <t>Electricidad</t>
    </r>
  </si>
  <si>
    <r>
      <rPr>
        <b/>
        <sz val="6"/>
        <rFont val="Arial"/>
        <family val="2"/>
      </rPr>
      <t>2.2.1.7</t>
    </r>
  </si>
  <si>
    <r>
      <rPr>
        <b/>
        <sz val="6"/>
        <rFont val="Arial"/>
        <family val="2"/>
      </rPr>
      <t>Agua</t>
    </r>
  </si>
  <si>
    <r>
      <rPr>
        <b/>
        <sz val="6"/>
        <rFont val="Arial"/>
        <family val="2"/>
      </rPr>
      <t>2.2.1.8</t>
    </r>
  </si>
  <si>
    <r>
      <rPr>
        <b/>
        <sz val="6"/>
        <rFont val="Arial"/>
        <family val="2"/>
      </rPr>
      <t>Recolección de residuos</t>
    </r>
  </si>
  <si>
    <r>
      <rPr>
        <b/>
        <sz val="6"/>
        <rFont val="Arial"/>
        <family val="2"/>
      </rPr>
      <t>2.2.2.1</t>
    </r>
  </si>
  <si>
    <r>
      <rPr>
        <b/>
        <sz val="6"/>
        <rFont val="Arial"/>
        <family val="2"/>
      </rPr>
      <t>Publicidad y propaganda</t>
    </r>
  </si>
  <si>
    <r>
      <rPr>
        <b/>
        <sz val="6"/>
        <rFont val="Arial"/>
        <family val="2"/>
      </rPr>
      <t>2.2.2.2</t>
    </r>
  </si>
  <si>
    <r>
      <rPr>
        <b/>
        <sz val="6"/>
        <rFont val="Arial"/>
        <family val="2"/>
      </rPr>
      <t>Impresión, encuadernación y rotulación</t>
    </r>
  </si>
  <si>
    <r>
      <rPr>
        <b/>
        <sz val="6"/>
        <rFont val="Arial"/>
        <family val="2"/>
      </rPr>
      <t>2.2.3.1</t>
    </r>
  </si>
  <si>
    <r>
      <rPr>
        <b/>
        <sz val="6"/>
        <rFont val="Arial"/>
        <family val="2"/>
      </rPr>
      <t>Viáticos dentro del país</t>
    </r>
  </si>
  <si>
    <r>
      <rPr>
        <b/>
        <sz val="6"/>
        <rFont val="Arial"/>
        <family val="2"/>
      </rPr>
      <t>2.2.4.1</t>
    </r>
  </si>
  <si>
    <r>
      <rPr>
        <b/>
        <sz val="6"/>
        <rFont val="Arial"/>
        <family val="2"/>
      </rPr>
      <t>Pasajes y gastos de transporte</t>
    </r>
  </si>
  <si>
    <r>
      <rPr>
        <b/>
        <sz val="6"/>
        <rFont val="Arial"/>
        <family val="2"/>
      </rPr>
      <t>2.2.4.2</t>
    </r>
  </si>
  <si>
    <r>
      <rPr>
        <b/>
        <sz val="6"/>
        <rFont val="Arial"/>
        <family val="2"/>
      </rPr>
      <t>Fletes</t>
    </r>
  </si>
  <si>
    <r>
      <rPr>
        <b/>
        <sz val="6"/>
        <rFont val="Arial"/>
        <family val="2"/>
      </rPr>
      <t>2.2.4.4</t>
    </r>
  </si>
  <si>
    <r>
      <rPr>
        <b/>
        <sz val="6"/>
        <rFont val="Arial"/>
        <family val="2"/>
      </rPr>
      <t>Peaje</t>
    </r>
  </si>
  <si>
    <r>
      <rPr>
        <b/>
        <sz val="6"/>
        <rFont val="Arial"/>
        <family val="2"/>
      </rPr>
      <t>2.2.5.1</t>
    </r>
  </si>
  <si>
    <r>
      <rPr>
        <b/>
        <sz val="6"/>
        <rFont val="Arial"/>
        <family val="2"/>
      </rPr>
      <t>Alquileres y rentas de edificaciones y locales</t>
    </r>
  </si>
  <si>
    <r>
      <rPr>
        <b/>
        <sz val="6"/>
        <rFont val="Arial"/>
        <family val="2"/>
      </rPr>
      <t>2.2.5.4</t>
    </r>
  </si>
  <si>
    <r>
      <rPr>
        <b/>
        <sz val="6"/>
        <rFont val="Arial"/>
        <family val="2"/>
      </rPr>
      <t>Alquileres de equipos de transporte, tracción y elevación</t>
    </r>
  </si>
  <si>
    <r>
      <rPr>
        <b/>
        <sz val="6"/>
        <rFont val="Arial"/>
        <family val="2"/>
      </rPr>
      <t>2.2.5.8</t>
    </r>
  </si>
  <si>
    <r>
      <rPr>
        <b/>
        <sz val="6"/>
        <rFont val="Arial"/>
        <family val="2"/>
      </rPr>
      <t>Otros alquileres</t>
    </r>
  </si>
  <si>
    <r>
      <rPr>
        <b/>
        <sz val="6"/>
        <rFont val="Arial"/>
        <family val="2"/>
      </rPr>
      <t>2.2.6.1</t>
    </r>
  </si>
  <si>
    <r>
      <rPr>
        <b/>
        <sz val="6"/>
        <rFont val="Arial"/>
        <family val="2"/>
      </rPr>
      <t>Seguro de bienes inmuebles</t>
    </r>
  </si>
  <si>
    <r>
      <rPr>
        <b/>
        <sz val="6"/>
        <rFont val="Arial"/>
        <family val="2"/>
      </rPr>
      <t>2.2.6.2</t>
    </r>
  </si>
  <si>
    <r>
      <rPr>
        <b/>
        <sz val="6"/>
        <rFont val="Arial"/>
        <family val="2"/>
      </rPr>
      <t>Seguro de bienes muebles</t>
    </r>
  </si>
  <si>
    <r>
      <rPr>
        <b/>
        <sz val="6"/>
        <rFont val="Arial"/>
        <family val="2"/>
      </rPr>
      <t>2.2.7.1</t>
    </r>
  </si>
  <si>
    <r>
      <rPr>
        <b/>
        <sz val="6"/>
        <rFont val="Arial"/>
        <family val="2"/>
      </rPr>
      <t>Contratación de mantenimiento y reparaciones menores</t>
    </r>
  </si>
  <si>
    <r>
      <rPr>
        <b/>
        <sz val="6"/>
        <rFont val="Arial"/>
        <family val="2"/>
      </rPr>
      <t>2.2.7.2</t>
    </r>
  </si>
  <si>
    <r>
      <rPr>
        <b/>
        <sz val="6"/>
        <rFont val="Arial"/>
        <family val="2"/>
      </rPr>
      <t>Mantenimiento y reparación  de maquinarias y equipos</t>
    </r>
  </si>
  <si>
    <r>
      <rPr>
        <b/>
        <sz val="6"/>
        <rFont val="Arial"/>
        <family val="2"/>
      </rPr>
      <t>2.2.8.2</t>
    </r>
  </si>
  <si>
    <r>
      <rPr>
        <b/>
        <sz val="6"/>
        <rFont val="Arial"/>
        <family val="2"/>
      </rPr>
      <t>Comisiones y gastos</t>
    </r>
  </si>
  <si>
    <r>
      <rPr>
        <b/>
        <sz val="6"/>
        <rFont val="Arial"/>
        <family val="2"/>
      </rPr>
      <t>2.2.8.5</t>
    </r>
  </si>
  <si>
    <r>
      <rPr>
        <b/>
        <sz val="6"/>
        <rFont val="Arial"/>
        <family val="2"/>
      </rPr>
      <t>Fumigación, lavandería, limpieza e higiene</t>
    </r>
  </si>
  <si>
    <r>
      <rPr>
        <b/>
        <sz val="6"/>
        <rFont val="Arial"/>
        <family val="2"/>
      </rPr>
      <t>2.2.8.6</t>
    </r>
  </si>
  <si>
    <r>
      <rPr>
        <b/>
        <sz val="6"/>
        <rFont val="Arial"/>
        <family val="2"/>
      </rPr>
      <t>Servicio de organización de eventos, festividades y actividades de entretenimiento</t>
    </r>
  </si>
  <si>
    <r>
      <rPr>
        <b/>
        <sz val="6"/>
        <rFont val="Arial"/>
        <family val="2"/>
      </rPr>
      <t>2.2.8.7</t>
    </r>
  </si>
  <si>
    <r>
      <rPr>
        <b/>
        <sz val="6"/>
        <rFont val="Arial"/>
        <family val="2"/>
      </rPr>
      <t>Servicios Técnicos y Profesionales</t>
    </r>
  </si>
  <si>
    <r>
      <rPr>
        <b/>
        <sz val="6"/>
        <rFont val="Arial"/>
        <family val="2"/>
      </rPr>
      <t>2.2.8.8</t>
    </r>
  </si>
  <si>
    <r>
      <rPr>
        <b/>
        <sz val="6"/>
        <rFont val="Arial"/>
        <family val="2"/>
      </rPr>
      <t>Impuestos, derechos y tasas</t>
    </r>
  </si>
  <si>
    <r>
      <rPr>
        <b/>
        <sz val="6"/>
        <rFont val="Arial"/>
        <family val="2"/>
      </rPr>
      <t>2.3.1.1</t>
    </r>
  </si>
  <si>
    <r>
      <rPr>
        <b/>
        <sz val="6"/>
        <rFont val="Arial"/>
        <family val="2"/>
      </rPr>
      <t>Alimentos y bebidas para personas</t>
    </r>
  </si>
  <si>
    <r>
      <rPr>
        <b/>
        <sz val="6"/>
        <rFont val="Arial"/>
        <family val="2"/>
      </rPr>
      <t>2.3.1.3</t>
    </r>
  </si>
  <si>
    <r>
      <rPr>
        <b/>
        <sz val="6"/>
        <rFont val="Arial"/>
        <family val="2"/>
      </rPr>
      <t>Productos agroforestales y pecuarios</t>
    </r>
  </si>
  <si>
    <r>
      <rPr>
        <b/>
        <sz val="6"/>
        <rFont val="Arial"/>
        <family val="2"/>
      </rPr>
      <t>2.3.1.4</t>
    </r>
  </si>
  <si>
    <r>
      <rPr>
        <b/>
        <sz val="6"/>
        <rFont val="Arial"/>
        <family val="2"/>
      </rPr>
      <t>Madera, corcho y sus manufacturas</t>
    </r>
  </si>
  <si>
    <r>
      <rPr>
        <b/>
        <sz val="6"/>
        <rFont val="Arial"/>
        <family val="2"/>
      </rPr>
      <t>2.3.2.1</t>
    </r>
  </si>
  <si>
    <r>
      <rPr>
        <b/>
        <sz val="6"/>
        <rFont val="Arial"/>
        <family val="2"/>
      </rPr>
      <t>Hilados, fibras, telas y útiles de costura</t>
    </r>
  </si>
  <si>
    <r>
      <rPr>
        <b/>
        <sz val="6"/>
        <rFont val="Arial"/>
        <family val="2"/>
      </rPr>
      <t>2.3.2.2</t>
    </r>
  </si>
  <si>
    <r>
      <rPr>
        <b/>
        <sz val="6"/>
        <rFont val="Arial"/>
        <family val="2"/>
      </rPr>
      <t>Acabados textiles</t>
    </r>
  </si>
  <si>
    <r>
      <rPr>
        <b/>
        <sz val="6"/>
        <rFont val="Arial"/>
        <family val="2"/>
      </rPr>
      <t>2.3.2.3</t>
    </r>
  </si>
  <si>
    <r>
      <rPr>
        <b/>
        <sz val="6"/>
        <rFont val="Arial"/>
        <family val="2"/>
      </rPr>
      <t>Prendas y accesorios de vestir</t>
    </r>
  </si>
  <si>
    <r>
      <rPr>
        <b/>
        <sz val="6"/>
        <rFont val="Arial"/>
        <family val="2"/>
      </rPr>
      <t>2.3.2.4</t>
    </r>
  </si>
  <si>
    <r>
      <rPr>
        <b/>
        <sz val="6"/>
        <rFont val="Arial"/>
        <family val="2"/>
      </rPr>
      <t>Calzados</t>
    </r>
  </si>
  <si>
    <r>
      <rPr>
        <b/>
        <sz val="6"/>
        <rFont val="Arial"/>
        <family val="2"/>
      </rPr>
      <t>2.3.3.1</t>
    </r>
  </si>
  <si>
    <r>
      <rPr>
        <b/>
        <sz val="6"/>
        <rFont val="Arial"/>
        <family val="2"/>
      </rPr>
      <t>Papel de escritorio</t>
    </r>
  </si>
  <si>
    <r>
      <rPr>
        <b/>
        <sz val="6"/>
        <rFont val="Arial"/>
        <family val="2"/>
      </rPr>
      <t>2.3.3.2</t>
    </r>
  </si>
  <si>
    <r>
      <rPr>
        <b/>
        <sz val="6"/>
        <rFont val="Arial"/>
        <family val="2"/>
      </rPr>
      <t>Papel y cartón</t>
    </r>
  </si>
  <si>
    <r>
      <rPr>
        <b/>
        <sz val="6"/>
        <rFont val="Arial"/>
        <family val="2"/>
      </rPr>
      <t>2.3.3.3</t>
    </r>
  </si>
  <si>
    <r>
      <rPr>
        <b/>
        <sz val="6"/>
        <rFont val="Arial"/>
        <family val="2"/>
      </rPr>
      <t>Productos de artes gráficas</t>
    </r>
  </si>
  <si>
    <r>
      <rPr>
        <b/>
        <sz val="6"/>
        <rFont val="Arial"/>
        <family val="2"/>
      </rPr>
      <t>2.3.3.4</t>
    </r>
  </si>
  <si>
    <r>
      <rPr>
        <b/>
        <sz val="6"/>
        <rFont val="Arial"/>
        <family val="2"/>
      </rPr>
      <t>Libros, revistas y periódicos</t>
    </r>
  </si>
  <si>
    <r>
      <rPr>
        <b/>
        <sz val="6"/>
        <rFont val="Arial"/>
        <family val="2"/>
      </rPr>
      <t>2.3.4.1</t>
    </r>
  </si>
  <si>
    <r>
      <rPr>
        <b/>
        <sz val="6"/>
        <rFont val="Arial"/>
        <family val="2"/>
      </rPr>
      <t>Productos medicinales para uso humano</t>
    </r>
  </si>
  <si>
    <r>
      <rPr>
        <b/>
        <sz val="6"/>
        <rFont val="Arial"/>
        <family val="2"/>
      </rPr>
      <t>2.3.5.1</t>
    </r>
  </si>
  <si>
    <r>
      <rPr>
        <b/>
        <sz val="6"/>
        <rFont val="Arial"/>
        <family val="2"/>
      </rPr>
      <t>Cuero y pieles</t>
    </r>
  </si>
  <si>
    <r>
      <rPr>
        <b/>
        <sz val="6"/>
        <rFont val="Arial"/>
        <family val="2"/>
      </rPr>
      <t>2.3.5.2</t>
    </r>
  </si>
  <si>
    <r>
      <rPr>
        <b/>
        <sz val="6"/>
        <rFont val="Arial"/>
        <family val="2"/>
      </rPr>
      <t>Productos de cuero</t>
    </r>
  </si>
  <si>
    <r>
      <rPr>
        <b/>
        <sz val="6"/>
        <rFont val="Arial"/>
        <family val="2"/>
      </rPr>
      <t>2.3.5.3</t>
    </r>
  </si>
  <si>
    <r>
      <rPr>
        <b/>
        <sz val="6"/>
        <rFont val="Arial"/>
        <family val="2"/>
      </rPr>
      <t>Llantas y neumáticos</t>
    </r>
  </si>
  <si>
    <r>
      <rPr>
        <b/>
        <sz val="6"/>
        <rFont val="Arial"/>
        <family val="2"/>
      </rPr>
      <t>2.3.5.4</t>
    </r>
  </si>
  <si>
    <r>
      <rPr>
        <b/>
        <sz val="6"/>
        <rFont val="Arial"/>
        <family val="2"/>
      </rPr>
      <t>Artículos de caucho</t>
    </r>
  </si>
  <si>
    <r>
      <rPr>
        <b/>
        <sz val="6"/>
        <rFont val="Arial"/>
        <family val="2"/>
      </rPr>
      <t>2.3.5.5</t>
    </r>
  </si>
  <si>
    <r>
      <rPr>
        <b/>
        <sz val="6"/>
        <rFont val="Arial"/>
        <family val="2"/>
      </rPr>
      <t>Plástico</t>
    </r>
  </si>
  <si>
    <r>
      <rPr>
        <b/>
        <sz val="6"/>
        <rFont val="Arial"/>
        <family val="2"/>
      </rPr>
      <t>2.3.6.1</t>
    </r>
  </si>
  <si>
    <r>
      <rPr>
        <b/>
        <sz val="6"/>
        <rFont val="Arial"/>
        <family val="2"/>
      </rPr>
      <t>Productos de cemento, cal, asbesto, yeso y arcilla</t>
    </r>
  </si>
  <si>
    <r>
      <rPr>
        <b/>
        <sz val="6"/>
        <rFont val="Arial"/>
        <family val="2"/>
      </rPr>
      <t>2.3.6.2</t>
    </r>
  </si>
  <si>
    <r>
      <rPr>
        <b/>
        <sz val="6"/>
        <rFont val="Arial"/>
        <family val="2"/>
      </rPr>
      <t>Productos de vidrio, loza y porcelana</t>
    </r>
  </si>
  <si>
    <r>
      <rPr>
        <b/>
        <sz val="6"/>
        <rFont val="Arial"/>
        <family val="2"/>
      </rPr>
      <t>2.3.6.3</t>
    </r>
  </si>
  <si>
    <r>
      <rPr>
        <b/>
        <sz val="6"/>
        <rFont val="Arial"/>
        <family val="2"/>
      </rPr>
      <t>Productos metálicos y sus derivados</t>
    </r>
  </si>
  <si>
    <r>
      <rPr>
        <b/>
        <sz val="6"/>
        <rFont val="Arial"/>
        <family val="2"/>
      </rPr>
      <t>2.3.6.4</t>
    </r>
  </si>
  <si>
    <r>
      <rPr>
        <b/>
        <sz val="6"/>
        <rFont val="Arial"/>
        <family val="2"/>
      </rPr>
      <t>Minerales</t>
    </r>
  </si>
  <si>
    <r>
      <rPr>
        <b/>
        <sz val="6"/>
        <rFont val="Arial"/>
        <family val="2"/>
      </rPr>
      <t>2.3.7.1</t>
    </r>
  </si>
  <si>
    <r>
      <rPr>
        <b/>
        <sz val="6"/>
        <rFont val="Arial"/>
        <family val="2"/>
      </rPr>
      <t>Combustibles y lubricantes</t>
    </r>
  </si>
  <si>
    <r>
      <rPr>
        <b/>
        <sz val="6"/>
        <rFont val="Arial"/>
        <family val="2"/>
      </rPr>
      <t>2.3.7.2</t>
    </r>
  </si>
  <si>
    <r>
      <rPr>
        <b/>
        <sz val="6"/>
        <rFont val="Arial"/>
        <family val="2"/>
      </rPr>
      <t>Productos químicos y conexos</t>
    </r>
  </si>
  <si>
    <r>
      <rPr>
        <b/>
        <sz val="6"/>
        <rFont val="Arial"/>
        <family val="2"/>
      </rPr>
      <t>2.3.9.1</t>
    </r>
  </si>
  <si>
    <r>
      <rPr>
        <b/>
        <sz val="6"/>
        <rFont val="Arial"/>
        <family val="2"/>
      </rPr>
      <t>Útiles y materiales de limpieza e higiene</t>
    </r>
  </si>
  <si>
    <r>
      <rPr>
        <b/>
        <sz val="6"/>
        <rFont val="Arial"/>
        <family val="2"/>
      </rPr>
      <t>2.3.9.2</t>
    </r>
  </si>
  <si>
    <r>
      <rPr>
        <b/>
        <sz val="6"/>
        <rFont val="Arial"/>
        <family val="2"/>
      </rPr>
      <t>Útiles  y materiales de escritorio, oficina, informática, escolares y de enseñanza</t>
    </r>
  </si>
  <si>
    <r>
      <rPr>
        <b/>
        <sz val="6"/>
        <rFont val="Arial"/>
        <family val="2"/>
      </rPr>
      <t>2.3.9.3</t>
    </r>
  </si>
  <si>
    <r>
      <rPr>
        <b/>
        <sz val="6"/>
        <rFont val="Arial"/>
        <family val="2"/>
      </rPr>
      <t>Útiles menores médico, quirúrgicos o de laboratorio</t>
    </r>
  </si>
  <si>
    <r>
      <rPr>
        <b/>
        <sz val="6"/>
        <rFont val="Arial"/>
        <family val="2"/>
      </rPr>
      <t>2.3.9.4</t>
    </r>
  </si>
  <si>
    <r>
      <rPr>
        <b/>
        <sz val="6"/>
        <rFont val="Arial"/>
        <family val="2"/>
      </rPr>
      <t>Útiles destinados a actividades deportivas, culturales y recreativas</t>
    </r>
  </si>
  <si>
    <r>
      <rPr>
        <b/>
        <sz val="6"/>
        <rFont val="Arial"/>
        <family val="2"/>
      </rPr>
      <t>2.3.9.5</t>
    </r>
  </si>
  <si>
    <r>
      <rPr>
        <b/>
        <sz val="6"/>
        <rFont val="Arial"/>
        <family val="2"/>
      </rPr>
      <t>Útiles de cocina y comedor</t>
    </r>
  </si>
  <si>
    <r>
      <rPr>
        <b/>
        <sz val="6"/>
        <rFont val="Arial"/>
        <family val="2"/>
      </rPr>
      <t>2.3.9.6</t>
    </r>
  </si>
  <si>
    <r>
      <rPr>
        <b/>
        <sz val="6"/>
        <rFont val="Arial"/>
        <family val="2"/>
      </rPr>
      <t>Productos eléctricos y afines</t>
    </r>
  </si>
  <si>
    <r>
      <rPr>
        <b/>
        <sz val="6"/>
        <rFont val="Arial"/>
        <family val="2"/>
      </rPr>
      <t>2.3.9.8</t>
    </r>
  </si>
  <si>
    <r>
      <rPr>
        <b/>
        <sz val="6"/>
        <rFont val="Arial"/>
        <family val="2"/>
      </rPr>
      <t>Repuestos y accesorios menores</t>
    </r>
  </si>
  <si>
    <r>
      <rPr>
        <b/>
        <sz val="6"/>
        <rFont val="Arial"/>
        <family val="2"/>
      </rPr>
      <t>2.3.9.9</t>
    </r>
  </si>
  <si>
    <r>
      <rPr>
        <b/>
        <sz val="6"/>
        <rFont val="Arial"/>
        <family val="2"/>
      </rPr>
      <t>Productos y útiles varios no identificados precedentemente (n.i.p.)</t>
    </r>
  </si>
  <si>
    <r>
      <rPr>
        <b/>
        <sz val="6"/>
        <rFont val="Arial"/>
        <family val="2"/>
      </rPr>
      <t>2.4.1.4</t>
    </r>
  </si>
  <si>
    <r>
      <rPr>
        <b/>
        <sz val="6"/>
        <rFont val="Arial"/>
        <family val="2"/>
      </rPr>
      <t>Becas y viajes de estudios</t>
    </r>
  </si>
  <si>
    <r>
      <rPr>
        <b/>
        <sz val="6"/>
        <rFont val="Arial"/>
        <family val="2"/>
      </rPr>
      <t>2.6.1.1</t>
    </r>
  </si>
  <si>
    <r>
      <rPr>
        <b/>
        <sz val="6"/>
        <rFont val="Arial"/>
        <family val="2"/>
      </rPr>
      <t>Muebles, equipos de oficina y estantería</t>
    </r>
  </si>
  <si>
    <r>
      <rPr>
        <b/>
        <sz val="6"/>
        <rFont val="Arial"/>
        <family val="2"/>
      </rPr>
      <t>2.6.1.3</t>
    </r>
  </si>
  <si>
    <r>
      <rPr>
        <b/>
        <sz val="6"/>
        <rFont val="Arial"/>
        <family val="2"/>
      </rPr>
      <t>Equipos de tecnología de la información y comunicación</t>
    </r>
  </si>
  <si>
    <r>
      <rPr>
        <b/>
        <sz val="6"/>
        <rFont val="Arial"/>
        <family val="2"/>
      </rPr>
      <t>2.6.1.4</t>
    </r>
  </si>
  <si>
    <r>
      <rPr>
        <b/>
        <sz val="6"/>
        <rFont val="Arial"/>
        <family val="2"/>
      </rPr>
      <t>Electrodomésticos</t>
    </r>
  </si>
  <si>
    <r>
      <rPr>
        <b/>
        <sz val="6"/>
        <rFont val="Arial"/>
        <family val="2"/>
      </rPr>
      <t>2.6.2.3</t>
    </r>
  </si>
  <si>
    <r>
      <rPr>
        <b/>
        <sz val="6"/>
        <rFont val="Arial"/>
        <family val="2"/>
      </rPr>
      <t>Cámaras fotográficas y de video</t>
    </r>
  </si>
  <si>
    <r>
      <rPr>
        <b/>
        <sz val="6"/>
        <rFont val="Arial"/>
        <family val="2"/>
      </rPr>
      <t>2.6.4.8</t>
    </r>
  </si>
  <si>
    <r>
      <rPr>
        <b/>
        <sz val="6"/>
        <rFont val="Arial"/>
        <family val="2"/>
      </rPr>
      <t>Otros equipos de transporte</t>
    </r>
  </si>
  <si>
    <r>
      <rPr>
        <b/>
        <sz val="6"/>
        <rFont val="Arial"/>
        <family val="2"/>
      </rPr>
      <t>2.6.5.2</t>
    </r>
  </si>
  <si>
    <r>
      <rPr>
        <b/>
        <sz val="6"/>
        <rFont val="Arial"/>
        <family val="2"/>
      </rPr>
      <t>Maquinaria y equipo industrial</t>
    </r>
  </si>
  <si>
    <r>
      <rPr>
        <b/>
        <sz val="6"/>
        <rFont val="Arial"/>
        <family val="2"/>
      </rPr>
      <t>2.6.5.4</t>
    </r>
  </si>
  <si>
    <r>
      <rPr>
        <b/>
        <sz val="6"/>
        <rFont val="Arial"/>
        <family val="2"/>
      </rPr>
      <t>Sistemas y equipos de climatización</t>
    </r>
  </si>
  <si>
    <r>
      <rPr>
        <b/>
        <sz val="6"/>
        <rFont val="Arial"/>
        <family val="2"/>
      </rPr>
      <t>2.6.5.8</t>
    </r>
  </si>
  <si>
    <r>
      <rPr>
        <b/>
        <sz val="6"/>
        <rFont val="Arial"/>
        <family val="2"/>
      </rPr>
      <t>Otros equipos</t>
    </r>
  </si>
  <si>
    <r>
      <rPr>
        <b/>
        <sz val="6"/>
        <rFont val="Arial"/>
        <family val="2"/>
      </rPr>
      <t>2.6.6.2</t>
    </r>
  </si>
  <si>
    <r>
      <rPr>
        <b/>
        <sz val="6"/>
        <rFont val="Arial"/>
        <family val="2"/>
      </rPr>
      <t>Equipos de seguridad</t>
    </r>
  </si>
  <si>
    <t xml:space="preserve">Junio </t>
  </si>
  <si>
    <r>
      <rPr>
        <b/>
        <sz val="6"/>
        <rFont val="Arial"/>
        <family val="2"/>
      </rPr>
      <t>2.6.4.6</t>
    </r>
  </si>
  <si>
    <r>
      <rPr>
        <b/>
        <sz val="6"/>
        <rFont val="Arial"/>
        <family val="2"/>
      </rPr>
      <t>Equipo de tracción</t>
    </r>
  </si>
  <si>
    <r>
      <rPr>
        <b/>
        <sz val="6"/>
        <rFont val="Arial"/>
        <family val="2"/>
      </rPr>
      <t>2.6.8.3</t>
    </r>
  </si>
  <si>
    <r>
      <rPr>
        <b/>
        <sz val="6"/>
        <rFont val="Arial"/>
        <family val="2"/>
      </rPr>
      <t>Programas de informática y base de datos</t>
    </r>
  </si>
  <si>
    <t>Julio</t>
  </si>
  <si>
    <t>Gastos Devengados</t>
  </si>
  <si>
    <t>Presupuesto Aprobado</t>
  </si>
  <si>
    <t>Presupuesto Modificado</t>
  </si>
  <si>
    <t xml:space="preserve">   Encargada Depto.  de Presupuesto</t>
  </si>
  <si>
    <r>
      <rPr>
        <b/>
        <sz val="6"/>
        <rFont val="Arial"/>
        <family val="2"/>
      </rPr>
      <t>2.1.1.1</t>
    </r>
  </si>
  <si>
    <r>
      <rPr>
        <b/>
        <sz val="6"/>
        <rFont val="Arial"/>
        <family val="2"/>
      </rPr>
      <t>2.1.1.2</t>
    </r>
  </si>
  <si>
    <r>
      <rPr>
        <b/>
        <sz val="6"/>
        <rFont val="Arial"/>
        <family val="2"/>
      </rPr>
      <t>2.1.1.3</t>
    </r>
  </si>
  <si>
    <r>
      <rPr>
        <b/>
        <sz val="6"/>
        <rFont val="Arial"/>
        <family val="2"/>
      </rPr>
      <t>2.1.1.5</t>
    </r>
  </si>
  <si>
    <r>
      <rPr>
        <b/>
        <sz val="6"/>
        <rFont val="Arial"/>
        <family val="2"/>
      </rPr>
      <t>2.1.4.2</t>
    </r>
  </si>
  <si>
    <r>
      <rPr>
        <b/>
        <sz val="6"/>
        <rFont val="Arial"/>
        <family val="2"/>
      </rPr>
      <t>2.1.5.1</t>
    </r>
  </si>
  <si>
    <r>
      <rPr>
        <b/>
        <sz val="6"/>
        <rFont val="Arial"/>
        <family val="2"/>
      </rPr>
      <t>2.6.2.1</t>
    </r>
  </si>
  <si>
    <r>
      <rPr>
        <b/>
        <sz val="6"/>
        <rFont val="Arial"/>
        <family val="2"/>
      </rPr>
      <t>Remuneraciones al personal fijo</t>
    </r>
  </si>
  <si>
    <r>
      <rPr>
        <b/>
        <sz val="6"/>
        <rFont val="Arial"/>
        <family val="2"/>
      </rPr>
      <t>Remuneraciones al personal de carácter temporal</t>
    </r>
  </si>
  <si>
    <r>
      <rPr>
        <b/>
        <sz val="6"/>
        <rFont val="Arial"/>
        <family val="2"/>
      </rPr>
      <t>Sueldos al personal fijo en trámite de pensiones</t>
    </r>
  </si>
  <si>
    <r>
      <rPr>
        <b/>
        <sz val="6"/>
        <rFont val="Arial"/>
        <family val="2"/>
      </rPr>
      <t>Prestaciones económicas</t>
    </r>
  </si>
  <si>
    <r>
      <rPr>
        <b/>
        <sz val="6"/>
        <rFont val="Arial"/>
        <family val="2"/>
      </rPr>
      <t>Equipos y aparatos audiovisuales</t>
    </r>
  </si>
  <si>
    <t>Agosto</t>
  </si>
  <si>
    <r>
      <rPr>
        <b/>
        <sz val="6"/>
        <rFont val="Arial"/>
        <family val="2"/>
      </rPr>
      <t>Otros mobiliarios y equipos no identificados precedentemente</t>
    </r>
  </si>
  <si>
    <r>
      <rPr>
        <b/>
        <sz val="6"/>
        <rFont val="Arial"/>
        <family val="2"/>
      </rPr>
      <t>2.6.1.9</t>
    </r>
  </si>
  <si>
    <t>Septiembre</t>
  </si>
  <si>
    <t>2.6.2 - MOBILIARIO Y EQUIPO  DE AUDIO,AUDIOVISUAL, RECREATIVO Y EDUCACIONAL</t>
  </si>
  <si>
    <t>Presidencia de la Republica Dominicana</t>
  </si>
  <si>
    <t>AÑO 2023</t>
  </si>
  <si>
    <t xml:space="preserve">Presupuesto de Gastos y Aplicaciones Financieras </t>
  </si>
  <si>
    <t xml:space="preserve">En RD$ </t>
  </si>
  <si>
    <t>2.6.2 - MOBILIARIO Y EQUIPO DE AUDIO, AUDIVISUAL, RECREATIVO Y EDUCACIONAL</t>
  </si>
  <si>
    <t xml:space="preserve">               Preparado  Por:</t>
  </si>
  <si>
    <t xml:space="preserve">    Licda.Lucia Mercedes Vidal</t>
  </si>
  <si>
    <t>Fondo 100</t>
  </si>
  <si>
    <t>Fondo 2079</t>
  </si>
  <si>
    <t>FONDO 100/2079</t>
  </si>
  <si>
    <r>
      <rPr>
        <b/>
        <sz val="6"/>
        <rFont val="Arial"/>
        <family val="2"/>
      </rPr>
      <t>2.2.6.9</t>
    </r>
  </si>
  <si>
    <r>
      <rPr>
        <b/>
        <sz val="6"/>
        <rFont val="Arial"/>
        <family val="2"/>
      </rPr>
      <t>Otros seguros</t>
    </r>
  </si>
  <si>
    <r>
      <rPr>
        <b/>
        <sz val="6"/>
        <rFont val="Arial"/>
        <family val="2"/>
      </rPr>
      <t>2.3.3.6</t>
    </r>
  </si>
  <si>
    <r>
      <rPr>
        <b/>
        <sz val="6"/>
        <rFont val="Arial"/>
        <family val="2"/>
      </rPr>
      <t>Especies timbradas y valoradas</t>
    </r>
  </si>
  <si>
    <r>
      <rPr>
        <b/>
        <sz val="6"/>
        <rFont val="Arial"/>
        <family val="2"/>
      </rPr>
      <t>2.6.5.5</t>
    </r>
  </si>
  <si>
    <r>
      <rPr>
        <b/>
        <sz val="6"/>
        <rFont val="Arial"/>
        <family val="2"/>
      </rPr>
      <t>Equipo de comunicación, telecomunicaciones y señalamiento</t>
    </r>
  </si>
  <si>
    <t>Octubre</t>
  </si>
  <si>
    <t>Noviembre</t>
  </si>
  <si>
    <r>
      <rPr>
        <b/>
        <sz val="6"/>
        <rFont val="Arial"/>
        <family val="2"/>
      </rPr>
      <t>2.1.1.4</t>
    </r>
  </si>
  <si>
    <r>
      <rPr>
        <b/>
        <sz val="6"/>
        <rFont val="Arial"/>
        <family val="2"/>
      </rPr>
      <t>Sueldo anual no.13</t>
    </r>
  </si>
  <si>
    <r>
      <rPr>
        <sz val="6"/>
        <rFont val="Arial MT"/>
        <family val="2"/>
      </rPr>
      <t>2.1.2.2.05</t>
    </r>
  </si>
  <si>
    <r>
      <rPr>
        <sz val="6"/>
        <rFont val="Arial MT"/>
        <family val="2"/>
      </rPr>
      <t>Compensación servicios de seguridad</t>
    </r>
  </si>
  <si>
    <r>
      <rPr>
        <sz val="6"/>
        <rFont val="Arial MT"/>
        <family val="2"/>
      </rPr>
      <t>2.1.2.2.06</t>
    </r>
  </si>
  <si>
    <r>
      <rPr>
        <sz val="6"/>
        <rFont val="Arial MT"/>
        <family val="2"/>
      </rPr>
      <t>Incentivo por Rendimiento Individual</t>
    </r>
  </si>
  <si>
    <r>
      <rPr>
        <sz val="6"/>
        <rFont val="Arial MT"/>
        <family val="2"/>
      </rPr>
      <t>2.1.2.2.09</t>
    </r>
  </si>
  <si>
    <r>
      <rPr>
        <sz val="6"/>
        <rFont val="Arial MT"/>
        <family val="2"/>
      </rPr>
      <t>Bono por desempeño a servidores de carrera</t>
    </r>
  </si>
  <si>
    <r>
      <rPr>
        <sz val="6"/>
        <rFont val="Arial MT"/>
        <family val="2"/>
      </rPr>
      <t>2.1.2.2.10</t>
    </r>
  </si>
  <si>
    <r>
      <rPr>
        <sz val="6"/>
        <rFont val="Arial MT"/>
        <family val="2"/>
      </rPr>
      <t>Compensación por cumplimiento de indicadores del MAP</t>
    </r>
  </si>
  <si>
    <r>
      <rPr>
        <b/>
        <sz val="6"/>
        <rFont val="Arial"/>
        <family val="2"/>
      </rPr>
      <t>Otras Gratificaciones y Bonificaciones</t>
    </r>
  </si>
  <si>
    <r>
      <rPr>
        <b/>
        <sz val="6"/>
        <rFont val="Arial"/>
        <family val="2"/>
      </rPr>
      <t>Contribuciones al seguro de salud</t>
    </r>
  </si>
  <si>
    <r>
      <rPr>
        <b/>
        <sz val="6"/>
        <rFont val="Arial"/>
        <family val="2"/>
      </rPr>
      <t>2.6.5.6</t>
    </r>
  </si>
  <si>
    <r>
      <rPr>
        <b/>
        <sz val="6"/>
        <rFont val="Arial"/>
        <family val="2"/>
      </rPr>
      <t>Equipo de generación eléctrica y a fines</t>
    </r>
  </si>
  <si>
    <t>Fondo 5011</t>
  </si>
  <si>
    <t>100/2079/5011</t>
  </si>
  <si>
    <t>FONDO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</si>
</sst>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$-2C0A]\ #,##0.00"/>
    <numFmt numFmtId="165" formatCode="_(* #,##0_);_(* \(#,##0\);_(* &quot;-&quot;??_);_(@_)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u/>
      <sz val="11"/>
      <color theme="10"/>
      <name val="Calibri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6"/>
      <name val="Arial"/>
      <family val="2"/>
    </font>
    <font>
      <sz val="6"/>
      <color rgb="FF000000"/>
      <name val="Arial MT"/>
      <family val="2"/>
    </font>
    <font>
      <b/>
      <sz val="20"/>
      <name val="Edwardian Script ITC"/>
      <family val="4"/>
    </font>
    <font>
      <b/>
      <sz val="6"/>
      <name val="Arial"/>
    </font>
    <font>
      <b/>
      <sz val="10"/>
      <name val="Calibri"/>
      <family val="2"/>
      <scheme val="minor"/>
    </font>
    <font>
      <sz val="6"/>
      <name val="Arial MT"/>
    </font>
    <font>
      <sz val="6"/>
      <name val="Arial M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59999389629810485"/>
      </top>
      <bottom/>
      <diagonal/>
    </border>
    <border>
      <left style="thin">
        <color theme="4" tint="0.79998168889431442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79998168889431442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164" fontId="1" fillId="2" borderId="0" xfId="1" applyNumberFormat="1" applyFont="1" applyFill="1"/>
    <xf numFmtId="164" fontId="0" fillId="0" borderId="0" xfId="1" applyNumberFormat="1" applyFont="1"/>
    <xf numFmtId="164" fontId="0" fillId="2" borderId="0" xfId="1" applyNumberFormat="1" applyFont="1" applyFill="1"/>
    <xf numFmtId="0" fontId="13" fillId="0" borderId="0" xfId="0" applyFont="1"/>
    <xf numFmtId="0" fontId="13" fillId="2" borderId="0" xfId="0" applyFont="1" applyFill="1"/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Border="1"/>
    <xf numFmtId="43" fontId="13" fillId="0" borderId="0" xfId="0" applyNumberFormat="1" applyFont="1" applyBorder="1"/>
    <xf numFmtId="0" fontId="0" fillId="0" borderId="0" xfId="0"/>
    <xf numFmtId="0" fontId="0" fillId="2" borderId="0" xfId="0" applyFill="1"/>
    <xf numFmtId="43" fontId="13" fillId="0" borderId="0" xfId="1" applyFont="1" applyBorder="1"/>
    <xf numFmtId="0" fontId="10" fillId="2" borderId="0" xfId="0" applyFont="1" applyFill="1"/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9" fillId="3" borderId="3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165" fontId="11" fillId="5" borderId="5" xfId="0" applyNumberFormat="1" applyFont="1" applyFill="1" applyBorder="1" applyAlignment="1">
      <alignment horizontal="left" vertical="center" wrapText="1"/>
    </xf>
    <xf numFmtId="165" fontId="11" fillId="5" borderId="5" xfId="0" applyNumberFormat="1" applyFont="1" applyFill="1" applyBorder="1" applyAlignment="1">
      <alignment horizontal="right" vertical="center" wrapText="1"/>
    </xf>
    <xf numFmtId="165" fontId="11" fillId="5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43" fontId="13" fillId="0" borderId="0" xfId="1" applyFont="1"/>
    <xf numFmtId="0" fontId="11" fillId="4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3" fontId="13" fillId="0" borderId="0" xfId="0" applyNumberFormat="1" applyFont="1"/>
    <xf numFmtId="4" fontId="18" fillId="0" borderId="1" xfId="0" applyNumberFormat="1" applyFont="1" applyFill="1" applyBorder="1" applyAlignment="1">
      <alignment horizontal="right" vertical="top" indent="2" shrinkToFit="1"/>
    </xf>
    <xf numFmtId="2" fontId="18" fillId="0" borderId="1" xfId="0" applyNumberFormat="1" applyFont="1" applyFill="1" applyBorder="1" applyAlignment="1">
      <alignment horizontal="right" vertical="top" indent="2" shrinkToFit="1"/>
    </xf>
    <xf numFmtId="2" fontId="18" fillId="0" borderId="0" xfId="0" applyNumberFormat="1" applyFont="1" applyFill="1" applyBorder="1" applyAlignment="1">
      <alignment horizontal="right" vertical="top" indent="2" shrinkToFit="1"/>
    </xf>
    <xf numFmtId="4" fontId="18" fillId="0" borderId="0" xfId="0" applyNumberFormat="1" applyFont="1" applyFill="1" applyBorder="1" applyAlignment="1">
      <alignment horizontal="right" vertical="top" indent="2" shrinkToFit="1"/>
    </xf>
    <xf numFmtId="0" fontId="14" fillId="0" borderId="0" xfId="0" applyFont="1" applyAlignment="1">
      <alignment horizontal="center"/>
    </xf>
    <xf numFmtId="43" fontId="13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top" indent="2" shrinkToFit="1"/>
    </xf>
    <xf numFmtId="2" fontId="20" fillId="0" borderId="1" xfId="0" applyNumberFormat="1" applyFont="1" applyFill="1" applyBorder="1" applyAlignment="1">
      <alignment horizontal="right" vertical="top" indent="2" shrinkToFit="1"/>
    </xf>
    <xf numFmtId="4" fontId="0" fillId="0" borderId="1" xfId="0" applyNumberFormat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6" fontId="11" fillId="2" borderId="1" xfId="1" applyNumberFormat="1" applyFont="1" applyFill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 wrapText="1"/>
    </xf>
    <xf numFmtId="43" fontId="15" fillId="0" borderId="1" xfId="1" applyFont="1" applyBorder="1" applyAlignment="1">
      <alignment horizontal="center" vertical="center"/>
    </xf>
    <xf numFmtId="166" fontId="15" fillId="0" borderId="1" xfId="1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43" fontId="15" fillId="2" borderId="1" xfId="1" applyFont="1" applyFill="1" applyBorder="1" applyAlignment="1">
      <alignment horizontal="center" vertical="center"/>
    </xf>
    <xf numFmtId="43" fontId="15" fillId="2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4" fontId="13" fillId="2" borderId="0" xfId="0" applyNumberFormat="1" applyFont="1" applyFill="1"/>
    <xf numFmtId="166" fontId="13" fillId="2" borderId="0" xfId="0" applyNumberFormat="1" applyFont="1" applyFill="1"/>
    <xf numFmtId="166" fontId="16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13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 wrapText="1"/>
    </xf>
    <xf numFmtId="43" fontId="2" fillId="6" borderId="0" xfId="1" applyFont="1" applyFill="1" applyBorder="1" applyAlignment="1">
      <alignment horizontal="left" vertical="center" wrapText="1"/>
    </xf>
    <xf numFmtId="43" fontId="2" fillId="6" borderId="10" xfId="1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3" fontId="2" fillId="0" borderId="12" xfId="1" applyFont="1" applyBorder="1" applyAlignment="1">
      <alignment vertical="center" wrapText="1"/>
    </xf>
    <xf numFmtId="43" fontId="2" fillId="0" borderId="12" xfId="1" applyFont="1" applyBorder="1"/>
    <xf numFmtId="0" fontId="0" fillId="2" borderId="0" xfId="0" applyFill="1" applyBorder="1" applyAlignment="1">
      <alignment horizontal="left" vertical="center" wrapText="1" indent="2"/>
    </xf>
    <xf numFmtId="43" fontId="0" fillId="2" borderId="12" xfId="0" applyNumberFormat="1" applyFont="1" applyFill="1" applyBorder="1" applyAlignment="1">
      <alignment vertical="center" wrapText="1"/>
    </xf>
    <xf numFmtId="43" fontId="0" fillId="2" borderId="12" xfId="0" applyNumberForma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43" fontId="0" fillId="8" borderId="12" xfId="0" applyNumberForma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43" fontId="0" fillId="0" borderId="0" xfId="1" applyFont="1"/>
    <xf numFmtId="43" fontId="0" fillId="8" borderId="13" xfId="0" applyNumberFormat="1" applyFill="1" applyBorder="1" applyAlignment="1">
      <alignment vertical="center" wrapText="1"/>
    </xf>
    <xf numFmtId="43" fontId="0" fillId="8" borderId="11" xfId="0" applyNumberFormat="1" applyFill="1" applyBorder="1" applyAlignment="1">
      <alignment vertical="center" wrapText="1"/>
    </xf>
    <xf numFmtId="0" fontId="0" fillId="0" borderId="0" xfId="0" applyBorder="1"/>
    <xf numFmtId="43" fontId="0" fillId="2" borderId="13" xfId="0" applyNumberFormat="1" applyFill="1" applyBorder="1" applyAlignment="1">
      <alignment vertical="center" wrapText="1"/>
    </xf>
    <xf numFmtId="43" fontId="0" fillId="2" borderId="14" xfId="0" applyNumberFormat="1" applyFill="1" applyBorder="1" applyAlignment="1">
      <alignment vertical="center" wrapText="1"/>
    </xf>
    <xf numFmtId="0" fontId="11" fillId="4" borderId="0" xfId="0" applyFont="1" applyFill="1" applyBorder="1" applyAlignment="1">
      <alignment horizontal="left" vertical="center" wrapText="1"/>
    </xf>
    <xf numFmtId="43" fontId="2" fillId="4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4" fontId="18" fillId="0" borderId="0" xfId="0" applyNumberFormat="1" applyFont="1" applyFill="1" applyBorder="1" applyAlignment="1">
      <alignment horizontal="right" vertical="top" indent="3" shrinkToFit="1"/>
    </xf>
    <xf numFmtId="43" fontId="0" fillId="2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3" fontId="2" fillId="0" borderId="16" xfId="1" applyFont="1" applyBorder="1" applyAlignment="1">
      <alignment vertical="center" wrapText="1"/>
    </xf>
    <xf numFmtId="43" fontId="2" fillId="0" borderId="16" xfId="1" applyFont="1" applyBorder="1"/>
    <xf numFmtId="0" fontId="0" fillId="2" borderId="1" xfId="0" applyFill="1" applyBorder="1" applyAlignment="1">
      <alignment horizontal="left" vertical="center" wrapText="1" indent="2"/>
    </xf>
    <xf numFmtId="43" fontId="0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3" fontId="0" fillId="2" borderId="1" xfId="0" applyNumberForma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2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43" fontId="0" fillId="8" borderId="1" xfId="0" applyNumberForma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2" fillId="0" borderId="1" xfId="0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right" vertical="top" indent="1" shrinkToFit="1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6" fillId="2" borderId="0" xfId="2" applyFill="1" applyAlignment="1" applyProtection="1">
      <alignment horizontal="center"/>
    </xf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2" borderId="17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1" fillId="0" borderId="1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 wrapText="1"/>
    </xf>
    <xf numFmtId="165" fontId="23" fillId="5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165" fontId="16" fillId="5" borderId="1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165" fontId="11" fillId="5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18" fillId="0" borderId="17" xfId="1" applyFont="1" applyFill="1" applyBorder="1" applyAlignment="1">
      <alignment horizontal="right" vertical="top" indent="2" shrinkToFit="1"/>
    </xf>
    <xf numFmtId="0" fontId="24" fillId="0" borderId="1" xfId="0" applyFont="1" applyFill="1" applyBorder="1" applyAlignment="1">
      <alignment horizontal="left" vertical="top" wrapText="1"/>
    </xf>
    <xf numFmtId="43" fontId="0" fillId="8" borderId="19" xfId="0" applyNumberFormat="1" applyFill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43" fontId="2" fillId="0" borderId="1" xfId="1" applyFont="1" applyBorder="1"/>
    <xf numFmtId="4" fontId="18" fillId="0" borderId="1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/>
    <xf numFmtId="43" fontId="0" fillId="2" borderId="1" xfId="0" applyNumberForma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511329</xdr:colOff>
      <xdr:row>0</xdr:row>
      <xdr:rowOff>0</xdr:rowOff>
    </xdr:from>
    <xdr:to>
      <xdr:col>7</xdr:col>
      <xdr:colOff>675578</xdr:colOff>
      <xdr:row>2</xdr:row>
      <xdr:rowOff>147115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0798" y="0"/>
          <a:ext cx="2640749" cy="551928"/>
        </a:xfrm>
        <a:prstGeom prst="rect">
          <a:avLst/>
        </a:prstGeom>
      </xdr:spPr>
    </xdr:pic>
    <xdr:clientData/>
  </xdr:twoCellAnchor>
  <xdr:oneCellAnchor>
    <xdr:from>
      <xdr:col>6</xdr:col>
      <xdr:colOff>340930</xdr:colOff>
      <xdr:row>106</xdr:row>
      <xdr:rowOff>61177</xdr:rowOff>
    </xdr:from>
    <xdr:ext cx="900419" cy="396706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8595930" y="39304177"/>
          <a:ext cx="900419" cy="3967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152400</xdr:rowOff>
    </xdr:from>
    <xdr:to>
      <xdr:col>2</xdr:col>
      <xdr:colOff>941598</xdr:colOff>
      <xdr:row>3</xdr:row>
      <xdr:rowOff>174237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342900"/>
          <a:ext cx="760623" cy="7552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0</xdr:row>
      <xdr:rowOff>171450</xdr:rowOff>
    </xdr:from>
    <xdr:to>
      <xdr:col>0</xdr:col>
      <xdr:colOff>866285</xdr:colOff>
      <xdr:row>3</xdr:row>
      <xdr:rowOff>117030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361950"/>
          <a:ext cx="694835" cy="679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180975</xdr:colOff>
      <xdr:row>126</xdr:row>
      <xdr:rowOff>152400</xdr:rowOff>
    </xdr:from>
    <xdr:ext cx="760623" cy="755262"/>
    <xdr:pic>
      <xdr:nvPicPr>
        <xdr:cNvPr id="6" name="1 Imagen" descr="logo origin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0" y="152400"/>
          <a:ext cx="760623" cy="755262"/>
        </a:xfrm>
        <a:prstGeom prst="rect">
          <a:avLst/>
        </a:prstGeom>
        <a:noFill/>
      </xdr:spPr>
    </xdr:pic>
    <xdr:clientData/>
  </xdr:oneCellAnchor>
  <xdr:oneCellAnchor>
    <xdr:from>
      <xdr:col>0</xdr:col>
      <xdr:colOff>171450</xdr:colOff>
      <xdr:row>126</xdr:row>
      <xdr:rowOff>171450</xdr:rowOff>
    </xdr:from>
    <xdr:ext cx="694835" cy="679005"/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171450"/>
          <a:ext cx="694835" cy="679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180975</xdr:colOff>
      <xdr:row>239</xdr:row>
      <xdr:rowOff>152400</xdr:rowOff>
    </xdr:from>
    <xdr:ext cx="760623" cy="755262"/>
    <xdr:pic>
      <xdr:nvPicPr>
        <xdr:cNvPr id="8" name="1 Imagen" descr="logo origin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0" y="26469975"/>
          <a:ext cx="760623" cy="755262"/>
        </a:xfrm>
        <a:prstGeom prst="rect">
          <a:avLst/>
        </a:prstGeom>
        <a:noFill/>
      </xdr:spPr>
    </xdr:pic>
    <xdr:clientData/>
  </xdr:oneCellAnchor>
  <xdr:oneCellAnchor>
    <xdr:from>
      <xdr:col>0</xdr:col>
      <xdr:colOff>171450</xdr:colOff>
      <xdr:row>239</xdr:row>
      <xdr:rowOff>171450</xdr:rowOff>
    </xdr:from>
    <xdr:ext cx="694835" cy="679005"/>
    <xdr:pic>
      <xdr:nvPicPr>
        <xdr:cNvPr id="9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26489025"/>
          <a:ext cx="694835" cy="679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108</xdr:row>
      <xdr:rowOff>0</xdr:rowOff>
    </xdr:from>
    <xdr:to>
      <xdr:col>2</xdr:col>
      <xdr:colOff>7937</xdr:colOff>
      <xdr:row>110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108</xdr:row>
      <xdr:rowOff>0</xdr:rowOff>
    </xdr:from>
    <xdr:to>
      <xdr:col>2</xdr:col>
      <xdr:colOff>7937</xdr:colOff>
      <xdr:row>110</xdr:row>
      <xdr:rowOff>159002</xdr:rowOff>
    </xdr:to>
    <xdr:pic>
      <xdr:nvPicPr>
        <xdr:cNvPr id="4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2247900</xdr:colOff>
      <xdr:row>0</xdr:row>
      <xdr:rowOff>44450</xdr:rowOff>
    </xdr:from>
    <xdr:to>
      <xdr:col>3</xdr:col>
      <xdr:colOff>1036638</xdr:colOff>
      <xdr:row>2</xdr:row>
      <xdr:rowOff>40430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463" y="44450"/>
          <a:ext cx="2447925" cy="376980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109</xdr:row>
      <xdr:rowOff>0</xdr:rowOff>
    </xdr:from>
    <xdr:ext cx="1816" cy="540002"/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109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abSelected="1" zoomScaleNormal="100" workbookViewId="0">
      <selection activeCell="L83" sqref="L83"/>
    </sheetView>
  </sheetViews>
  <sheetFormatPr baseColWidth="10" defaultColWidth="12.42578125" defaultRowHeight="15.75" x14ac:dyDescent="0.25"/>
  <cols>
    <col min="1" max="1" width="33.7109375" style="4" customWidth="1"/>
    <col min="2" max="2" width="23.42578125" style="15" bestFit="1" customWidth="1"/>
    <col min="3" max="3" width="14.85546875" style="15" customWidth="1"/>
    <col min="4" max="4" width="17.7109375" style="4" customWidth="1"/>
    <col min="5" max="5" width="18" style="4" customWidth="1"/>
    <col min="6" max="6" width="17.42578125" style="4" customWidth="1"/>
    <col min="7" max="7" width="19.5703125" style="4" customWidth="1"/>
    <col min="8" max="8" width="17.85546875" style="4" customWidth="1"/>
    <col min="9" max="9" width="18" style="4" customWidth="1"/>
    <col min="10" max="10" width="18.7109375" style="4" customWidth="1"/>
    <col min="11" max="14" width="17.42578125" style="4" customWidth="1"/>
    <col min="15" max="15" width="22.42578125" style="4" customWidth="1"/>
    <col min="16" max="16" width="17.5703125" style="4" bestFit="1" customWidth="1"/>
    <col min="17" max="17" width="12.42578125" style="4"/>
    <col min="18" max="18" width="16.140625" style="4" bestFit="1" customWidth="1"/>
    <col min="19" max="16384" width="12.42578125" style="4"/>
  </cols>
  <sheetData>
    <row r="1" spans="1:18" x14ac:dyDescent="0.25">
      <c r="A1" s="129"/>
      <c r="B1" s="129"/>
      <c r="C1" s="129"/>
      <c r="D1" s="129"/>
      <c r="E1" s="129"/>
      <c r="F1" s="129"/>
      <c r="G1" s="129"/>
    </row>
    <row r="2" spans="1:18" x14ac:dyDescent="0.25">
      <c r="A2" s="129"/>
      <c r="B2" s="129"/>
      <c r="C2" s="129"/>
      <c r="D2" s="129"/>
      <c r="E2" s="129"/>
      <c r="F2" s="129"/>
      <c r="G2" s="129"/>
    </row>
    <row r="3" spans="1:18" x14ac:dyDescent="0.25">
      <c r="A3" s="129"/>
      <c r="B3" s="129"/>
      <c r="C3" s="129"/>
      <c r="D3" s="129"/>
      <c r="E3" s="129"/>
      <c r="F3" s="129"/>
      <c r="G3" s="129"/>
    </row>
    <row r="4" spans="1:18" x14ac:dyDescent="0.25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8" ht="30" x14ac:dyDescent="0.25">
      <c r="A5" s="130" t="s">
        <v>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8" x14ac:dyDescent="0.25">
      <c r="A6" s="131" t="s">
        <v>97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8" x14ac:dyDescent="0.25">
      <c r="A7" s="131" t="s">
        <v>98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1:18" x14ac:dyDescent="0.25">
      <c r="A8" s="128" t="s">
        <v>99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spans="1:18" s="5" customFormat="1" x14ac:dyDescent="0.25">
      <c r="A9" s="128">
        <v>2023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</row>
    <row r="10" spans="1:18" s="5" customFormat="1" ht="21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120"/>
      <c r="N10" s="123"/>
    </row>
    <row r="11" spans="1:18" s="5" customFormat="1" ht="17.25" customHeight="1" x14ac:dyDescent="0.25">
      <c r="A11" s="4"/>
      <c r="B11" s="15"/>
      <c r="C11" s="15"/>
      <c r="D11" s="148" t="s">
        <v>250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1:18" s="5" customFormat="1" ht="31.5" x14ac:dyDescent="0.25">
      <c r="A12" s="26" t="s">
        <v>11</v>
      </c>
      <c r="B12" s="33" t="s">
        <v>251</v>
      </c>
      <c r="C12" s="33" t="s">
        <v>252</v>
      </c>
      <c r="D12" s="27" t="s">
        <v>88</v>
      </c>
      <c r="E12" s="27" t="s">
        <v>95</v>
      </c>
      <c r="F12" s="27" t="s">
        <v>96</v>
      </c>
      <c r="G12" s="27" t="s">
        <v>100</v>
      </c>
      <c r="H12" s="27" t="s">
        <v>109</v>
      </c>
      <c r="I12" s="27" t="s">
        <v>244</v>
      </c>
      <c r="J12" s="27" t="s">
        <v>249</v>
      </c>
      <c r="K12" s="27" t="s">
        <v>266</v>
      </c>
      <c r="L12" s="27" t="s">
        <v>269</v>
      </c>
      <c r="M12" s="27" t="s">
        <v>287</v>
      </c>
      <c r="N12" s="27" t="s">
        <v>288</v>
      </c>
      <c r="O12" s="62" t="s">
        <v>91</v>
      </c>
    </row>
    <row r="13" spans="1:18" s="5" customFormat="1" x14ac:dyDescent="0.25">
      <c r="A13" s="28" t="s">
        <v>12</v>
      </c>
      <c r="B13" s="29" t="s">
        <v>280</v>
      </c>
      <c r="C13" s="29"/>
      <c r="D13" s="29"/>
      <c r="E13" s="29"/>
      <c r="F13" s="30"/>
      <c r="G13" s="30"/>
      <c r="H13" s="30"/>
      <c r="I13" s="30"/>
      <c r="J13" s="30"/>
      <c r="K13" s="30"/>
      <c r="L13" s="30"/>
      <c r="M13" s="30"/>
      <c r="N13" s="30"/>
      <c r="O13" s="29"/>
    </row>
    <row r="14" spans="1:18" s="5" customFormat="1" ht="31.5" x14ac:dyDescent="0.25">
      <c r="A14" s="6" t="s">
        <v>13</v>
      </c>
      <c r="B14" s="58">
        <f>SUM(B15:B19)</f>
        <v>955025135</v>
      </c>
      <c r="C14" s="58">
        <v>0</v>
      </c>
      <c r="D14" s="58">
        <f>SUM(D15:D19)</f>
        <v>46431902.190000005</v>
      </c>
      <c r="E14" s="58">
        <f t="shared" ref="E14:G14" si="0">SUM(E15:E19)</f>
        <v>51452834.469999999</v>
      </c>
      <c r="F14" s="58">
        <f t="shared" si="0"/>
        <v>50716633.899999999</v>
      </c>
      <c r="G14" s="58">
        <f t="shared" si="0"/>
        <v>82137080.309999987</v>
      </c>
      <c r="H14" s="58">
        <f t="shared" ref="H14:N14" si="1">SUM(H15:H19)</f>
        <v>51845182.420000002</v>
      </c>
      <c r="I14" s="58">
        <f t="shared" si="1"/>
        <v>52637320.390000001</v>
      </c>
      <c r="J14" s="58">
        <f t="shared" si="1"/>
        <v>51423934.719999999</v>
      </c>
      <c r="K14" s="68">
        <f t="shared" si="1"/>
        <v>52754898.189999998</v>
      </c>
      <c r="L14" s="68">
        <f t="shared" si="1"/>
        <v>52298986.719999999</v>
      </c>
      <c r="M14" s="68">
        <f t="shared" si="1"/>
        <v>88897054.00999999</v>
      </c>
      <c r="N14" s="68">
        <f t="shared" si="1"/>
        <v>101754114.57999998</v>
      </c>
      <c r="O14" s="58">
        <f>SUM(D14:N14)</f>
        <v>682349941.89999986</v>
      </c>
      <c r="R14" s="64"/>
    </row>
    <row r="15" spans="1:18" x14ac:dyDescent="0.25">
      <c r="A15" s="24" t="s">
        <v>14</v>
      </c>
      <c r="B15" s="47">
        <v>736041110</v>
      </c>
      <c r="C15" s="52">
        <v>0</v>
      </c>
      <c r="D15" s="59">
        <v>38394019.130000003</v>
      </c>
      <c r="E15" s="59">
        <v>43060616.93</v>
      </c>
      <c r="F15" s="59">
        <v>42284749.439999998</v>
      </c>
      <c r="G15" s="60">
        <v>42720916.729999997</v>
      </c>
      <c r="H15" s="42">
        <v>41530893.219999999</v>
      </c>
      <c r="I15" s="47">
        <v>43985621.829999998</v>
      </c>
      <c r="J15" s="47">
        <v>42630167.490000002</v>
      </c>
      <c r="K15" s="67">
        <v>43876380.329999998</v>
      </c>
      <c r="L15" s="67">
        <v>43455786</v>
      </c>
      <c r="M15" s="47">
        <v>43131057.25</v>
      </c>
      <c r="N15" s="47">
        <v>89457050.709999993</v>
      </c>
      <c r="O15" s="58">
        <f t="shared" ref="O15:O78" si="2">SUM(D15:N15)</f>
        <v>514527259.05999994</v>
      </c>
    </row>
    <row r="16" spans="1:18" s="5" customFormat="1" x14ac:dyDescent="0.25">
      <c r="A16" s="24" t="s">
        <v>15</v>
      </c>
      <c r="B16" s="47">
        <v>135314090</v>
      </c>
      <c r="C16" s="52">
        <v>0</v>
      </c>
      <c r="D16" s="48">
        <v>2167050</v>
      </c>
      <c r="E16" s="48">
        <v>2167050</v>
      </c>
      <c r="F16" s="48">
        <v>2227050</v>
      </c>
      <c r="G16" s="61">
        <v>33147170.949999999</v>
      </c>
      <c r="H16" s="42">
        <v>4038974.84</v>
      </c>
      <c r="I16" s="47">
        <v>2310550</v>
      </c>
      <c r="J16" s="47">
        <v>2327550</v>
      </c>
      <c r="K16" s="67">
        <v>2341550</v>
      </c>
      <c r="L16" s="67">
        <v>2349550</v>
      </c>
      <c r="M16" s="47">
        <v>39233873.759999998</v>
      </c>
      <c r="N16" s="47">
        <v>5746570.9100000001</v>
      </c>
      <c r="O16" s="58">
        <f t="shared" si="2"/>
        <v>98056940.460000008</v>
      </c>
      <c r="P16" s="65"/>
    </row>
    <row r="17" spans="1:15" s="5" customFormat="1" ht="31.5" x14ac:dyDescent="0.25">
      <c r="A17" s="25" t="s">
        <v>16</v>
      </c>
      <c r="B17" s="47"/>
      <c r="C17" s="52">
        <v>0</v>
      </c>
      <c r="D17" s="51">
        <v>0</v>
      </c>
      <c r="E17" s="52">
        <v>0</v>
      </c>
      <c r="F17" s="52">
        <v>0</v>
      </c>
      <c r="G17" s="52">
        <v>0</v>
      </c>
      <c r="H17" s="51">
        <v>0</v>
      </c>
      <c r="I17" s="51">
        <v>0</v>
      </c>
      <c r="J17" s="51">
        <v>0</v>
      </c>
      <c r="K17" s="48">
        <v>0</v>
      </c>
      <c r="L17" s="48">
        <v>0</v>
      </c>
      <c r="M17" s="48">
        <v>0</v>
      </c>
      <c r="N17" s="48">
        <v>0</v>
      </c>
      <c r="O17" s="58">
        <f t="shared" si="2"/>
        <v>0</v>
      </c>
    </row>
    <row r="18" spans="1:15" ht="31.5" x14ac:dyDescent="0.25">
      <c r="A18" s="25" t="s">
        <v>17</v>
      </c>
      <c r="B18" s="47">
        <v>100000</v>
      </c>
      <c r="C18" s="52">
        <v>0</v>
      </c>
      <c r="D18" s="51">
        <v>0</v>
      </c>
      <c r="E18" s="52">
        <v>0</v>
      </c>
      <c r="F18" s="52">
        <v>0</v>
      </c>
      <c r="G18" s="52">
        <v>0</v>
      </c>
      <c r="H18" s="51">
        <v>0</v>
      </c>
      <c r="I18" s="51">
        <v>0</v>
      </c>
      <c r="J18" s="51">
        <v>0</v>
      </c>
      <c r="K18" s="48">
        <v>0</v>
      </c>
      <c r="L18" s="48">
        <v>0</v>
      </c>
      <c r="M18" s="48">
        <v>0</v>
      </c>
      <c r="N18" s="48">
        <v>0</v>
      </c>
      <c r="O18" s="58">
        <f t="shared" si="2"/>
        <v>0</v>
      </c>
    </row>
    <row r="19" spans="1:15" ht="31.5" x14ac:dyDescent="0.25">
      <c r="A19" s="24" t="s">
        <v>18</v>
      </c>
      <c r="B19" s="47">
        <v>83569935</v>
      </c>
      <c r="C19" s="52">
        <v>0</v>
      </c>
      <c r="D19" s="59">
        <v>5870833.0599999996</v>
      </c>
      <c r="E19" s="59">
        <v>6225167.54</v>
      </c>
      <c r="F19" s="59">
        <v>6204834.46</v>
      </c>
      <c r="G19" s="60">
        <v>6268992.6299999999</v>
      </c>
      <c r="H19" s="42">
        <v>6275314.3600000003</v>
      </c>
      <c r="I19" s="43">
        <v>6341148.5599999996</v>
      </c>
      <c r="J19" s="47">
        <v>6466217.2300000004</v>
      </c>
      <c r="K19" s="67">
        <v>6536967.8600000003</v>
      </c>
      <c r="L19" s="67">
        <v>6493650.7199999997</v>
      </c>
      <c r="M19" s="47">
        <v>6532123</v>
      </c>
      <c r="N19" s="47">
        <v>6550492.96</v>
      </c>
      <c r="O19" s="58">
        <f t="shared" si="2"/>
        <v>69765742.379999995</v>
      </c>
    </row>
    <row r="20" spans="1:15" s="5" customFormat="1" ht="31.5" x14ac:dyDescent="0.25">
      <c r="A20" s="6" t="s">
        <v>19</v>
      </c>
      <c r="B20" s="58">
        <f>SUM(B21:B29)</f>
        <v>162149999</v>
      </c>
      <c r="C20" s="52">
        <v>0</v>
      </c>
      <c r="D20" s="54">
        <f>SUM(D21:D29)</f>
        <v>4513355.3599999994</v>
      </c>
      <c r="E20" s="54">
        <f>SUM(E21:E29)</f>
        <v>7645045.7599999998</v>
      </c>
      <c r="F20" s="54">
        <f t="shared" ref="F20:I20" si="3">SUM(F21:F29)</f>
        <v>15568209.5</v>
      </c>
      <c r="G20" s="54">
        <f t="shared" si="3"/>
        <v>5123139.5</v>
      </c>
      <c r="H20" s="54">
        <f t="shared" si="3"/>
        <v>4667912.97</v>
      </c>
      <c r="I20" s="54">
        <f t="shared" si="3"/>
        <v>28492690.800000001</v>
      </c>
      <c r="J20" s="54">
        <f>SUM(J21:J29)</f>
        <v>7233110.1699999999</v>
      </c>
      <c r="K20" s="54">
        <f>SUM(K21:K29)</f>
        <v>16760816.66</v>
      </c>
      <c r="L20" s="54">
        <f>SUM(L21:L29)</f>
        <v>11132275.65</v>
      </c>
      <c r="M20" s="54">
        <f>SUM(M21:M29)</f>
        <v>12945632.76</v>
      </c>
      <c r="N20" s="54">
        <f>SUM(N21:N29)</f>
        <v>6084258.3899999997</v>
      </c>
      <c r="O20" s="58">
        <f t="shared" si="2"/>
        <v>120166447.52000001</v>
      </c>
    </row>
    <row r="21" spans="1:15" s="5" customFormat="1" x14ac:dyDescent="0.25">
      <c r="A21" s="24" t="s">
        <v>20</v>
      </c>
      <c r="B21" s="47">
        <v>43100000</v>
      </c>
      <c r="C21" s="52">
        <v>0</v>
      </c>
      <c r="D21" s="48">
        <v>2707265.61</v>
      </c>
      <c r="E21" s="48">
        <v>2768286.2</v>
      </c>
      <c r="F21" s="48">
        <v>3274962.77</v>
      </c>
      <c r="G21" s="60">
        <v>1751690.82</v>
      </c>
      <c r="H21" s="42">
        <v>2511549.84</v>
      </c>
      <c r="I21" s="44">
        <v>2597348.91</v>
      </c>
      <c r="J21" s="47">
        <v>2703644.67</v>
      </c>
      <c r="K21" s="67">
        <v>2629765.4300000002</v>
      </c>
      <c r="L21" s="67">
        <v>2539753.02</v>
      </c>
      <c r="M21" s="47">
        <v>2533968.84</v>
      </c>
      <c r="N21" s="47">
        <v>2736373.67</v>
      </c>
      <c r="O21" s="58">
        <f t="shared" si="2"/>
        <v>28754609.780000001</v>
      </c>
    </row>
    <row r="22" spans="1:15" s="5" customFormat="1" ht="31.5" x14ac:dyDescent="0.25">
      <c r="A22" s="24" t="s">
        <v>21</v>
      </c>
      <c r="B22" s="47">
        <v>10000000</v>
      </c>
      <c r="C22" s="52">
        <v>0</v>
      </c>
      <c r="D22" s="48">
        <v>0</v>
      </c>
      <c r="E22" s="49">
        <v>0</v>
      </c>
      <c r="F22" s="59">
        <v>445834.23999999999</v>
      </c>
      <c r="G22" s="60">
        <v>-15500</v>
      </c>
      <c r="H22" s="42">
        <v>18500.04</v>
      </c>
      <c r="I22" s="44">
        <v>5055.12</v>
      </c>
      <c r="J22" s="47">
        <v>51920</v>
      </c>
      <c r="K22" s="67">
        <v>53988.800000000003</v>
      </c>
      <c r="L22" s="48">
        <v>0</v>
      </c>
      <c r="M22" s="47">
        <v>372178.8</v>
      </c>
      <c r="N22" s="47">
        <v>14216.77</v>
      </c>
      <c r="O22" s="58">
        <f t="shared" si="2"/>
        <v>946193.77</v>
      </c>
    </row>
    <row r="23" spans="1:15" s="5" customFormat="1" x14ac:dyDescent="0.25">
      <c r="A23" s="24" t="s">
        <v>22</v>
      </c>
      <c r="B23" s="47">
        <v>25000000</v>
      </c>
      <c r="C23" s="52">
        <v>0</v>
      </c>
      <c r="D23" s="48">
        <v>1806089.75</v>
      </c>
      <c r="E23" s="48">
        <v>2509754</v>
      </c>
      <c r="F23" s="49">
        <v>3076229.02</v>
      </c>
      <c r="G23" s="60">
        <v>965221.5</v>
      </c>
      <c r="H23" s="42">
        <v>1734399.5</v>
      </c>
      <c r="I23" s="44">
        <v>5363899</v>
      </c>
      <c r="J23" s="44">
        <v>1163543</v>
      </c>
      <c r="K23" s="67">
        <v>1883040.49</v>
      </c>
      <c r="L23" s="48">
        <v>1307965</v>
      </c>
      <c r="M23" s="47">
        <v>2981915.17</v>
      </c>
      <c r="N23" s="47">
        <v>1217297</v>
      </c>
      <c r="O23" s="58">
        <f t="shared" si="2"/>
        <v>24009353.43</v>
      </c>
    </row>
    <row r="24" spans="1:15" s="5" customFormat="1" ht="31.5" x14ac:dyDescent="0.25">
      <c r="A24" s="24" t="s">
        <v>23</v>
      </c>
      <c r="B24" s="47">
        <v>4700000</v>
      </c>
      <c r="C24" s="52">
        <v>0</v>
      </c>
      <c r="D24" s="48">
        <v>0</v>
      </c>
      <c r="E24" s="49">
        <v>0</v>
      </c>
      <c r="F24" s="49">
        <v>0</v>
      </c>
      <c r="G24" s="52">
        <v>0</v>
      </c>
      <c r="H24" s="51">
        <v>0</v>
      </c>
      <c r="I24" s="44">
        <v>600000</v>
      </c>
      <c r="J24" s="44">
        <v>-600000</v>
      </c>
      <c r="K24" s="67">
        <v>570600</v>
      </c>
      <c r="L24" s="48">
        <v>0</v>
      </c>
      <c r="M24" s="47">
        <v>19100</v>
      </c>
      <c r="N24" s="51">
        <v>0</v>
      </c>
      <c r="O24" s="58">
        <f t="shared" si="2"/>
        <v>589700</v>
      </c>
    </row>
    <row r="25" spans="1:15" s="5" customFormat="1" x14ac:dyDescent="0.25">
      <c r="A25" s="24" t="s">
        <v>24</v>
      </c>
      <c r="B25" s="47">
        <v>26499999</v>
      </c>
      <c r="C25" s="52">
        <v>0</v>
      </c>
      <c r="D25" s="48">
        <v>0</v>
      </c>
      <c r="E25" s="49">
        <v>1093000</v>
      </c>
      <c r="F25" s="59">
        <v>3213000</v>
      </c>
      <c r="G25" s="44">
        <v>787000</v>
      </c>
      <c r="H25" s="42">
        <v>287000</v>
      </c>
      <c r="I25" s="44">
        <v>837000</v>
      </c>
      <c r="J25" s="44">
        <v>1652999.98</v>
      </c>
      <c r="K25" s="67">
        <v>1832000</v>
      </c>
      <c r="L25" s="67">
        <v>1621000</v>
      </c>
      <c r="M25" s="47">
        <v>3123270.7</v>
      </c>
      <c r="N25" s="47">
        <v>788000</v>
      </c>
      <c r="O25" s="58">
        <f t="shared" si="2"/>
        <v>15234270.68</v>
      </c>
    </row>
    <row r="26" spans="1:15" x14ac:dyDescent="0.25">
      <c r="A26" s="25" t="s">
        <v>25</v>
      </c>
      <c r="B26" s="47">
        <v>6000000</v>
      </c>
      <c r="C26" s="52">
        <v>0</v>
      </c>
      <c r="D26" s="51">
        <v>0</v>
      </c>
      <c r="E26" s="52">
        <v>0</v>
      </c>
      <c r="F26" s="53">
        <v>2660815.9300000002</v>
      </c>
      <c r="G26" s="52">
        <v>0</v>
      </c>
      <c r="H26" s="51">
        <v>0</v>
      </c>
      <c r="I26" s="42">
        <v>126197.5</v>
      </c>
      <c r="J26" s="51">
        <v>0</v>
      </c>
      <c r="K26" s="48">
        <v>0</v>
      </c>
      <c r="L26" s="48">
        <v>1815493.95</v>
      </c>
      <c r="M26" s="47">
        <v>3233.92</v>
      </c>
      <c r="N26" s="51">
        <v>0</v>
      </c>
      <c r="O26" s="58">
        <f t="shared" si="2"/>
        <v>4605741.3</v>
      </c>
    </row>
    <row r="27" spans="1:15" ht="63" x14ac:dyDescent="0.25">
      <c r="A27" s="24" t="s">
        <v>26</v>
      </c>
      <c r="B27" s="47">
        <v>26600000</v>
      </c>
      <c r="C27" s="52">
        <v>0</v>
      </c>
      <c r="D27" s="48">
        <v>0</v>
      </c>
      <c r="E27" s="48">
        <v>1147745.56</v>
      </c>
      <c r="F27" s="49">
        <v>2071367.54</v>
      </c>
      <c r="G27" s="42">
        <v>1122607.18</v>
      </c>
      <c r="H27" s="42">
        <v>88181</v>
      </c>
      <c r="I27" s="42">
        <v>18671684.93</v>
      </c>
      <c r="J27" s="44">
        <v>1901102.52</v>
      </c>
      <c r="K27" s="67">
        <v>9076441.1899999995</v>
      </c>
      <c r="L27" s="67">
        <v>3744223.68</v>
      </c>
      <c r="M27" s="47">
        <v>2858472</v>
      </c>
      <c r="N27" s="43">
        <v>572040.94999999995</v>
      </c>
      <c r="O27" s="58">
        <f t="shared" si="2"/>
        <v>41253866.550000004</v>
      </c>
    </row>
    <row r="28" spans="1:15" ht="47.25" x14ac:dyDescent="0.25">
      <c r="A28" s="24" t="s">
        <v>27</v>
      </c>
      <c r="B28" s="47">
        <v>20250000</v>
      </c>
      <c r="C28" s="52">
        <v>0</v>
      </c>
      <c r="D28" s="48">
        <v>0</v>
      </c>
      <c r="E28" s="49">
        <v>126260</v>
      </c>
      <c r="F28" s="49">
        <v>826000</v>
      </c>
      <c r="G28" s="42">
        <v>512120</v>
      </c>
      <c r="H28" s="42">
        <v>28282.59</v>
      </c>
      <c r="I28" s="42">
        <v>291505.34000000003</v>
      </c>
      <c r="J28" s="44">
        <v>359900</v>
      </c>
      <c r="K28" s="67">
        <v>714980.75</v>
      </c>
      <c r="L28" s="67">
        <v>103840</v>
      </c>
      <c r="M28" s="47">
        <v>1053493.33</v>
      </c>
      <c r="N28" s="47">
        <v>756330</v>
      </c>
      <c r="O28" s="58">
        <f t="shared" si="2"/>
        <v>4772712.01</v>
      </c>
    </row>
    <row r="29" spans="1:15" ht="31.5" x14ac:dyDescent="0.25">
      <c r="A29" s="25" t="s">
        <v>28</v>
      </c>
      <c r="B29" s="51">
        <v>0</v>
      </c>
      <c r="C29" s="52">
        <v>0</v>
      </c>
      <c r="D29" s="51">
        <v>0</v>
      </c>
      <c r="E29" s="52">
        <v>0</v>
      </c>
      <c r="F29" s="52">
        <v>0</v>
      </c>
      <c r="G29" s="52">
        <v>0</v>
      </c>
      <c r="H29" s="51">
        <v>0</v>
      </c>
      <c r="I29" s="51">
        <v>0</v>
      </c>
      <c r="J29" s="51">
        <v>0</v>
      </c>
      <c r="K29" s="48">
        <v>0</v>
      </c>
      <c r="L29" s="48">
        <v>0</v>
      </c>
      <c r="M29" s="48">
        <v>0</v>
      </c>
      <c r="N29" s="48">
        <v>0</v>
      </c>
      <c r="O29" s="58">
        <f t="shared" si="2"/>
        <v>0</v>
      </c>
    </row>
    <row r="30" spans="1:15" ht="31.5" x14ac:dyDescent="0.25">
      <c r="A30" s="6" t="s">
        <v>29</v>
      </c>
      <c r="B30" s="58">
        <f>SUM(B31:B39)</f>
        <v>3322282877</v>
      </c>
      <c r="C30" s="52">
        <v>0</v>
      </c>
      <c r="D30" s="54">
        <f t="shared" ref="D30:N30" si="4">SUM(D31:D39)</f>
        <v>61167093.369999997</v>
      </c>
      <c r="E30" s="54">
        <f t="shared" si="4"/>
        <v>166373340.51000002</v>
      </c>
      <c r="F30" s="54">
        <f t="shared" si="4"/>
        <v>104856249.20999999</v>
      </c>
      <c r="G30" s="54">
        <f t="shared" si="4"/>
        <v>171377561.33999997</v>
      </c>
      <c r="H30" s="54">
        <f t="shared" si="4"/>
        <v>231116359.06</v>
      </c>
      <c r="I30" s="54">
        <f t="shared" si="4"/>
        <v>126541507.40000001</v>
      </c>
      <c r="J30" s="54">
        <f t="shared" si="4"/>
        <v>256042735.25000003</v>
      </c>
      <c r="K30" s="54">
        <f t="shared" si="4"/>
        <v>172989278.34</v>
      </c>
      <c r="L30" s="54">
        <f t="shared" si="4"/>
        <v>157154642.17999998</v>
      </c>
      <c r="M30" s="54">
        <f t="shared" si="4"/>
        <v>146682238.47999999</v>
      </c>
      <c r="N30" s="54">
        <f t="shared" si="4"/>
        <v>187962545.71000004</v>
      </c>
      <c r="O30" s="58">
        <f t="shared" si="2"/>
        <v>1782263550.8500001</v>
      </c>
    </row>
    <row r="31" spans="1:15" ht="31.5" x14ac:dyDescent="0.25">
      <c r="A31" s="24" t="s">
        <v>30</v>
      </c>
      <c r="B31" s="47">
        <v>2739262793</v>
      </c>
      <c r="C31" s="52">
        <v>0</v>
      </c>
      <c r="D31" s="48">
        <v>59989098.189999998</v>
      </c>
      <c r="E31" s="48">
        <v>162608774.93000001</v>
      </c>
      <c r="F31" s="48">
        <v>102916716.25</v>
      </c>
      <c r="G31" s="48">
        <v>150462452.75999999</v>
      </c>
      <c r="H31" s="48">
        <v>217675109.31</v>
      </c>
      <c r="I31" s="42">
        <v>117715739.97</v>
      </c>
      <c r="J31" s="44">
        <v>233279781.08000001</v>
      </c>
      <c r="K31" s="67">
        <v>160028294.43000001</v>
      </c>
      <c r="L31" s="67">
        <v>138063055.28999999</v>
      </c>
      <c r="M31" s="43">
        <v>137482053.16999999</v>
      </c>
      <c r="N31" s="47">
        <v>179256145.86000001</v>
      </c>
      <c r="O31" s="58">
        <f t="shared" si="2"/>
        <v>1659477221.2400002</v>
      </c>
    </row>
    <row r="32" spans="1:15" x14ac:dyDescent="0.25">
      <c r="A32" s="24" t="s">
        <v>31</v>
      </c>
      <c r="B32" s="47">
        <v>3650000</v>
      </c>
      <c r="C32" s="52">
        <v>0</v>
      </c>
      <c r="D32" s="48">
        <v>0</v>
      </c>
      <c r="E32" s="48">
        <v>0</v>
      </c>
      <c r="F32" s="49">
        <v>0</v>
      </c>
      <c r="G32" s="42">
        <v>8496</v>
      </c>
      <c r="H32" s="42">
        <v>-8436</v>
      </c>
      <c r="I32" s="42">
        <v>0</v>
      </c>
      <c r="J32" s="44"/>
      <c r="K32" s="67">
        <v>1520</v>
      </c>
      <c r="L32" s="67"/>
      <c r="M32" s="150">
        <v>890</v>
      </c>
      <c r="N32" s="47">
        <v>90860</v>
      </c>
      <c r="O32" s="58">
        <f t="shared" si="2"/>
        <v>93330</v>
      </c>
    </row>
    <row r="33" spans="1:15" ht="31.5" x14ac:dyDescent="0.25">
      <c r="A33" s="24" t="s">
        <v>32</v>
      </c>
      <c r="B33" s="47">
        <v>14500000</v>
      </c>
      <c r="C33" s="52">
        <v>0</v>
      </c>
      <c r="D33" s="48">
        <v>0</v>
      </c>
      <c r="E33" s="48">
        <v>0</v>
      </c>
      <c r="F33" s="48">
        <v>0</v>
      </c>
      <c r="G33" s="42">
        <v>349999.98</v>
      </c>
      <c r="H33" s="51">
        <v>615482.68999999994</v>
      </c>
      <c r="I33" s="42">
        <v>6279.87</v>
      </c>
      <c r="J33" s="44">
        <v>1170266.5</v>
      </c>
      <c r="K33" s="48">
        <v>18910.439999999999</v>
      </c>
      <c r="L33" s="67">
        <v>113400.36</v>
      </c>
      <c r="M33" s="47">
        <v>246048</v>
      </c>
      <c r="N33" s="48">
        <v>0</v>
      </c>
      <c r="O33" s="58">
        <f t="shared" si="2"/>
        <v>2520387.84</v>
      </c>
    </row>
    <row r="34" spans="1:15" ht="31.5" x14ac:dyDescent="0.25">
      <c r="A34" s="24" t="s">
        <v>33</v>
      </c>
      <c r="B34" s="47">
        <v>250000</v>
      </c>
      <c r="C34" s="52">
        <v>0</v>
      </c>
      <c r="D34" s="48">
        <v>0</v>
      </c>
      <c r="E34" s="49">
        <v>0</v>
      </c>
      <c r="F34" s="49">
        <v>0</v>
      </c>
      <c r="G34" s="50">
        <v>0</v>
      </c>
      <c r="H34" s="51">
        <v>0</v>
      </c>
      <c r="I34" s="51">
        <v>0</v>
      </c>
      <c r="J34" s="51">
        <v>0</v>
      </c>
      <c r="K34" s="48">
        <v>0</v>
      </c>
      <c r="L34" s="48">
        <v>0</v>
      </c>
      <c r="M34" s="48">
        <v>0</v>
      </c>
      <c r="N34" s="48">
        <v>0</v>
      </c>
      <c r="O34" s="58">
        <f t="shared" si="2"/>
        <v>0</v>
      </c>
    </row>
    <row r="35" spans="1:15" ht="31.5" x14ac:dyDescent="0.25">
      <c r="A35" s="24" t="s">
        <v>34</v>
      </c>
      <c r="B35" s="47">
        <v>19050000</v>
      </c>
      <c r="C35" s="52">
        <v>0</v>
      </c>
      <c r="D35" s="48">
        <v>0</v>
      </c>
      <c r="E35" s="49">
        <v>305519.46000000002</v>
      </c>
      <c r="F35" s="49">
        <v>0</v>
      </c>
      <c r="G35" s="42">
        <v>33059.94</v>
      </c>
      <c r="H35" s="42">
        <v>29740.71</v>
      </c>
      <c r="I35" s="42">
        <v>26759.08</v>
      </c>
      <c r="J35" s="44">
        <v>202370</v>
      </c>
      <c r="K35" s="67">
        <v>44617.04</v>
      </c>
      <c r="L35" s="67">
        <v>6055051.6299999999</v>
      </c>
      <c r="M35" s="47">
        <v>844594.55</v>
      </c>
      <c r="N35" s="47">
        <v>1302684.02</v>
      </c>
      <c r="O35" s="58">
        <f t="shared" si="2"/>
        <v>8844396.4299999997</v>
      </c>
    </row>
    <row r="36" spans="1:15" ht="47.25" x14ac:dyDescent="0.25">
      <c r="A36" s="24" t="s">
        <v>35</v>
      </c>
      <c r="B36" s="47">
        <v>27450000</v>
      </c>
      <c r="C36" s="52">
        <v>0</v>
      </c>
      <c r="D36" s="48">
        <v>0</v>
      </c>
      <c r="E36" s="48">
        <v>0</v>
      </c>
      <c r="F36" s="48">
        <v>169636.8</v>
      </c>
      <c r="G36" s="50">
        <v>0</v>
      </c>
      <c r="H36" s="42">
        <v>209080.5</v>
      </c>
      <c r="I36" s="42">
        <v>178421.12</v>
      </c>
      <c r="J36" s="44">
        <v>168928.8</v>
      </c>
      <c r="K36" s="67">
        <v>360039.38</v>
      </c>
      <c r="L36" s="67">
        <v>31772.32</v>
      </c>
      <c r="M36" s="47">
        <v>174746.53</v>
      </c>
      <c r="N36" s="48">
        <v>0</v>
      </c>
      <c r="O36" s="58">
        <f t="shared" si="2"/>
        <v>1292625.4500000002</v>
      </c>
    </row>
    <row r="37" spans="1:15" ht="47.25" x14ac:dyDescent="0.25">
      <c r="A37" s="25" t="s">
        <v>36</v>
      </c>
      <c r="B37" s="47">
        <v>84000000</v>
      </c>
      <c r="C37" s="52">
        <v>0</v>
      </c>
      <c r="D37" s="51">
        <v>0</v>
      </c>
      <c r="E37" s="52">
        <v>3091200</v>
      </c>
      <c r="F37" s="53">
        <v>127440</v>
      </c>
      <c r="G37" s="42">
        <v>2558400.0299999998</v>
      </c>
      <c r="H37" s="42">
        <v>6557330.6799999997</v>
      </c>
      <c r="I37" s="42">
        <v>2440965.61</v>
      </c>
      <c r="J37" s="44">
        <v>15560699.890000001</v>
      </c>
      <c r="K37" s="67">
        <v>877312.3</v>
      </c>
      <c r="L37" s="67">
        <v>4551042.51</v>
      </c>
      <c r="M37" s="47">
        <v>4153387.16</v>
      </c>
      <c r="N37" s="47">
        <v>758400</v>
      </c>
      <c r="O37" s="58">
        <f t="shared" si="2"/>
        <v>40676178.180000007</v>
      </c>
    </row>
    <row r="38" spans="1:15" ht="63" x14ac:dyDescent="0.25">
      <c r="A38" s="25" t="s">
        <v>37</v>
      </c>
      <c r="B38" s="51">
        <v>0</v>
      </c>
      <c r="C38" s="52">
        <v>0</v>
      </c>
      <c r="D38" s="51">
        <v>0</v>
      </c>
      <c r="E38" s="52">
        <v>0</v>
      </c>
      <c r="F38" s="52">
        <v>0</v>
      </c>
      <c r="G38" s="50">
        <v>0</v>
      </c>
      <c r="H38" s="51">
        <v>0</v>
      </c>
      <c r="I38" s="51">
        <v>0</v>
      </c>
      <c r="J38" s="51">
        <v>0</v>
      </c>
      <c r="K38" s="48">
        <v>0</v>
      </c>
      <c r="L38" s="48">
        <v>0</v>
      </c>
      <c r="M38" s="48">
        <v>0</v>
      </c>
      <c r="N38" s="48">
        <v>0</v>
      </c>
      <c r="O38" s="58">
        <f t="shared" si="2"/>
        <v>0</v>
      </c>
    </row>
    <row r="39" spans="1:15" ht="31.5" x14ac:dyDescent="0.25">
      <c r="A39" s="25" t="s">
        <v>38</v>
      </c>
      <c r="B39" s="47">
        <v>434120084</v>
      </c>
      <c r="C39" s="52">
        <v>0</v>
      </c>
      <c r="D39" s="51">
        <v>1177995.18</v>
      </c>
      <c r="E39" s="48">
        <v>367846.12</v>
      </c>
      <c r="F39" s="48">
        <v>1642456.16</v>
      </c>
      <c r="G39" s="42">
        <v>17965152.629999999</v>
      </c>
      <c r="H39" s="42">
        <v>6038051.1699999999</v>
      </c>
      <c r="I39" s="42">
        <v>6173341.75</v>
      </c>
      <c r="J39" s="44">
        <v>5660688.9800000004</v>
      </c>
      <c r="K39" s="67">
        <v>11658584.75</v>
      </c>
      <c r="L39" s="67">
        <v>8340320.0700000003</v>
      </c>
      <c r="M39" s="47">
        <v>3780519.07</v>
      </c>
      <c r="N39" s="47">
        <v>6554455.8300000001</v>
      </c>
      <c r="O39" s="58">
        <f t="shared" si="2"/>
        <v>69359411.709999993</v>
      </c>
    </row>
    <row r="40" spans="1:15" ht="31.5" x14ac:dyDescent="0.25">
      <c r="A40" s="6" t="s">
        <v>39</v>
      </c>
      <c r="B40" s="58">
        <f>SUM(B41:B45)</f>
        <v>2500000</v>
      </c>
      <c r="C40" s="52">
        <v>0</v>
      </c>
      <c r="D40" s="54">
        <f t="shared" ref="D40:G47" si="5">SUM(D41:D47)</f>
        <v>0</v>
      </c>
      <c r="E40" s="54">
        <f t="shared" si="5"/>
        <v>0</v>
      </c>
      <c r="F40" s="54">
        <f t="shared" si="5"/>
        <v>0</v>
      </c>
      <c r="G40" s="54">
        <f t="shared" si="5"/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8">
        <f t="shared" si="2"/>
        <v>0</v>
      </c>
    </row>
    <row r="41" spans="1:15" ht="31.5" x14ac:dyDescent="0.25">
      <c r="A41" s="25" t="s">
        <v>40</v>
      </c>
      <c r="B41" s="47">
        <v>2500000</v>
      </c>
      <c r="C41" s="52">
        <v>0</v>
      </c>
      <c r="D41" s="51">
        <v>0</v>
      </c>
      <c r="E41" s="52">
        <v>0</v>
      </c>
      <c r="F41" s="52">
        <v>0</v>
      </c>
      <c r="G41" s="50">
        <f t="shared" si="5"/>
        <v>0</v>
      </c>
      <c r="H41" s="51">
        <v>0</v>
      </c>
      <c r="I41" s="51">
        <v>0</v>
      </c>
      <c r="J41" s="51">
        <v>0</v>
      </c>
      <c r="K41" s="48">
        <v>0</v>
      </c>
      <c r="L41" s="48">
        <v>0</v>
      </c>
      <c r="M41" s="48">
        <v>0</v>
      </c>
      <c r="N41" s="48">
        <v>0</v>
      </c>
      <c r="O41" s="58">
        <f t="shared" si="2"/>
        <v>0</v>
      </c>
    </row>
    <row r="42" spans="1:15" ht="47.25" x14ac:dyDescent="0.25">
      <c r="A42" s="25" t="s">
        <v>41</v>
      </c>
      <c r="B42" s="51">
        <v>0</v>
      </c>
      <c r="C42" s="52">
        <v>0</v>
      </c>
      <c r="D42" s="51">
        <v>0</v>
      </c>
      <c r="E42" s="51">
        <v>0</v>
      </c>
      <c r="F42" s="51">
        <v>0</v>
      </c>
      <c r="G42" s="50">
        <f t="shared" si="5"/>
        <v>0</v>
      </c>
      <c r="H42" s="51">
        <v>0</v>
      </c>
      <c r="I42" s="51">
        <v>0</v>
      </c>
      <c r="J42" s="51">
        <v>0</v>
      </c>
      <c r="K42" s="48">
        <v>0</v>
      </c>
      <c r="L42" s="48">
        <v>0</v>
      </c>
      <c r="M42" s="48">
        <v>0</v>
      </c>
      <c r="N42" s="48">
        <v>0</v>
      </c>
      <c r="O42" s="58">
        <f t="shared" si="2"/>
        <v>0</v>
      </c>
    </row>
    <row r="43" spans="1:15" ht="47.25" x14ac:dyDescent="0.25">
      <c r="A43" s="25" t="s">
        <v>42</v>
      </c>
      <c r="B43" s="51">
        <v>0</v>
      </c>
      <c r="C43" s="52">
        <v>0</v>
      </c>
      <c r="D43" s="51">
        <v>0</v>
      </c>
      <c r="E43" s="51">
        <v>0</v>
      </c>
      <c r="F43" s="51">
        <v>0</v>
      </c>
      <c r="G43" s="50">
        <f t="shared" si="5"/>
        <v>0</v>
      </c>
      <c r="H43" s="51">
        <v>0</v>
      </c>
      <c r="I43" s="51">
        <v>0</v>
      </c>
      <c r="J43" s="51">
        <v>0</v>
      </c>
      <c r="K43" s="48">
        <v>0</v>
      </c>
      <c r="L43" s="48">
        <v>0</v>
      </c>
      <c r="M43" s="48">
        <v>0</v>
      </c>
      <c r="N43" s="48">
        <v>0</v>
      </c>
      <c r="O43" s="58">
        <f t="shared" si="2"/>
        <v>0</v>
      </c>
    </row>
    <row r="44" spans="1:15" ht="47.25" x14ac:dyDescent="0.25">
      <c r="A44" s="25" t="s">
        <v>43</v>
      </c>
      <c r="B44" s="51">
        <v>0</v>
      </c>
      <c r="C44" s="52">
        <v>0</v>
      </c>
      <c r="D44" s="51">
        <v>0</v>
      </c>
      <c r="E44" s="51">
        <v>0</v>
      </c>
      <c r="F44" s="51">
        <v>0</v>
      </c>
      <c r="G44" s="50">
        <f t="shared" si="5"/>
        <v>0</v>
      </c>
      <c r="H44" s="51">
        <v>0</v>
      </c>
      <c r="I44" s="51">
        <v>0</v>
      </c>
      <c r="J44" s="51">
        <v>0</v>
      </c>
      <c r="K44" s="48">
        <v>0</v>
      </c>
      <c r="L44" s="48">
        <v>0</v>
      </c>
      <c r="M44" s="48">
        <v>0</v>
      </c>
      <c r="N44" s="48">
        <v>0</v>
      </c>
      <c r="O44" s="58">
        <f t="shared" si="2"/>
        <v>0</v>
      </c>
    </row>
    <row r="45" spans="1:15" ht="47.25" x14ac:dyDescent="0.25">
      <c r="A45" s="25" t="s">
        <v>44</v>
      </c>
      <c r="B45" s="51">
        <v>0</v>
      </c>
      <c r="C45" s="52">
        <v>0</v>
      </c>
      <c r="D45" s="51">
        <v>0</v>
      </c>
      <c r="E45" s="51">
        <v>0</v>
      </c>
      <c r="F45" s="51">
        <v>0</v>
      </c>
      <c r="G45" s="50">
        <f t="shared" si="5"/>
        <v>0</v>
      </c>
      <c r="H45" s="51">
        <v>0</v>
      </c>
      <c r="I45" s="51">
        <v>0</v>
      </c>
      <c r="J45" s="51">
        <v>0</v>
      </c>
      <c r="K45" s="48">
        <v>0</v>
      </c>
      <c r="L45" s="48">
        <v>0</v>
      </c>
      <c r="M45" s="48">
        <v>0</v>
      </c>
      <c r="N45" s="48">
        <v>0</v>
      </c>
      <c r="O45" s="58">
        <f t="shared" si="2"/>
        <v>0</v>
      </c>
    </row>
    <row r="46" spans="1:15" ht="47.25" x14ac:dyDescent="0.25">
      <c r="A46" s="25" t="s">
        <v>45</v>
      </c>
      <c r="B46" s="51">
        <v>0</v>
      </c>
      <c r="C46" s="52">
        <v>0</v>
      </c>
      <c r="D46" s="51">
        <v>0</v>
      </c>
      <c r="E46" s="51">
        <v>0</v>
      </c>
      <c r="F46" s="51">
        <v>0</v>
      </c>
      <c r="G46" s="50">
        <f t="shared" si="5"/>
        <v>0</v>
      </c>
      <c r="H46" s="51">
        <v>0</v>
      </c>
      <c r="I46" s="51">
        <v>0</v>
      </c>
      <c r="J46" s="51">
        <v>0</v>
      </c>
      <c r="K46" s="48">
        <v>0</v>
      </c>
      <c r="L46" s="48">
        <v>0</v>
      </c>
      <c r="M46" s="48">
        <v>0</v>
      </c>
      <c r="N46" s="48">
        <v>0</v>
      </c>
      <c r="O46" s="58">
        <f t="shared" si="2"/>
        <v>0</v>
      </c>
    </row>
    <row r="47" spans="1:15" ht="47.25" x14ac:dyDescent="0.25">
      <c r="A47" s="25" t="s">
        <v>46</v>
      </c>
      <c r="B47" s="51">
        <v>0</v>
      </c>
      <c r="C47" s="52">
        <v>0</v>
      </c>
      <c r="D47" s="51">
        <v>0</v>
      </c>
      <c r="E47" s="51">
        <v>0</v>
      </c>
      <c r="F47" s="51">
        <v>0</v>
      </c>
      <c r="G47" s="50">
        <f t="shared" si="5"/>
        <v>0</v>
      </c>
      <c r="H47" s="51">
        <v>0</v>
      </c>
      <c r="I47" s="51">
        <v>0</v>
      </c>
      <c r="J47" s="51">
        <v>0</v>
      </c>
      <c r="K47" s="48">
        <v>0</v>
      </c>
      <c r="L47" s="48">
        <v>0</v>
      </c>
      <c r="M47" s="48">
        <v>0</v>
      </c>
      <c r="N47" s="48">
        <v>0</v>
      </c>
      <c r="O47" s="58">
        <f t="shared" si="2"/>
        <v>0</v>
      </c>
    </row>
    <row r="48" spans="1:15" ht="31.5" x14ac:dyDescent="0.25">
      <c r="A48" s="6" t="s">
        <v>47</v>
      </c>
      <c r="B48" s="55">
        <v>0</v>
      </c>
      <c r="C48" s="52">
        <v>0</v>
      </c>
      <c r="D48" s="54">
        <f t="shared" ref="D48:F48" si="6">SUM(D49:D55)</f>
        <v>0</v>
      </c>
      <c r="E48" s="54">
        <f t="shared" si="6"/>
        <v>0</v>
      </c>
      <c r="F48" s="54">
        <f t="shared" si="6"/>
        <v>0</v>
      </c>
      <c r="G48" s="55">
        <v>0</v>
      </c>
      <c r="H48" s="51">
        <v>0</v>
      </c>
      <c r="I48" s="51">
        <v>0</v>
      </c>
      <c r="J48" s="51">
        <v>0</v>
      </c>
      <c r="K48" s="48">
        <v>0</v>
      </c>
      <c r="L48" s="48">
        <v>0</v>
      </c>
      <c r="M48" s="48">
        <v>0</v>
      </c>
      <c r="N48" s="48">
        <v>0</v>
      </c>
      <c r="O48" s="58">
        <f t="shared" si="2"/>
        <v>0</v>
      </c>
    </row>
    <row r="49" spans="1:15" ht="31.5" x14ac:dyDescent="0.25">
      <c r="A49" s="25" t="s">
        <v>48</v>
      </c>
      <c r="B49" s="51">
        <v>0</v>
      </c>
      <c r="C49" s="52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48">
        <v>0</v>
      </c>
      <c r="L49" s="48">
        <v>0</v>
      </c>
      <c r="M49" s="48">
        <v>0</v>
      </c>
      <c r="N49" s="48">
        <v>0</v>
      </c>
      <c r="O49" s="58">
        <f t="shared" si="2"/>
        <v>0</v>
      </c>
    </row>
    <row r="50" spans="1:15" ht="47.25" x14ac:dyDescent="0.25">
      <c r="A50" s="25" t="s">
        <v>49</v>
      </c>
      <c r="B50" s="51">
        <v>0</v>
      </c>
      <c r="C50" s="52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48">
        <v>0</v>
      </c>
      <c r="L50" s="48">
        <v>0</v>
      </c>
      <c r="M50" s="48">
        <v>0</v>
      </c>
      <c r="N50" s="48">
        <v>0</v>
      </c>
      <c r="O50" s="58">
        <f t="shared" si="2"/>
        <v>0</v>
      </c>
    </row>
    <row r="51" spans="1:15" ht="47.25" x14ac:dyDescent="0.25">
      <c r="A51" s="25" t="s">
        <v>50</v>
      </c>
      <c r="B51" s="51">
        <v>0</v>
      </c>
      <c r="C51" s="52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48">
        <v>0</v>
      </c>
      <c r="L51" s="48">
        <v>0</v>
      </c>
      <c r="M51" s="48">
        <v>0</v>
      </c>
      <c r="N51" s="48">
        <v>0</v>
      </c>
      <c r="O51" s="58">
        <f t="shared" si="2"/>
        <v>0</v>
      </c>
    </row>
    <row r="52" spans="1:15" ht="47.25" x14ac:dyDescent="0.25">
      <c r="A52" s="25" t="s">
        <v>51</v>
      </c>
      <c r="B52" s="51">
        <v>0</v>
      </c>
      <c r="C52" s="52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48">
        <v>0</v>
      </c>
      <c r="L52" s="48">
        <v>0</v>
      </c>
      <c r="M52" s="48">
        <v>0</v>
      </c>
      <c r="N52" s="48">
        <v>0</v>
      </c>
      <c r="O52" s="58">
        <f t="shared" si="2"/>
        <v>0</v>
      </c>
    </row>
    <row r="53" spans="1:15" ht="47.25" x14ac:dyDescent="0.25">
      <c r="A53" s="25" t="s">
        <v>52</v>
      </c>
      <c r="B53" s="51">
        <v>0</v>
      </c>
      <c r="C53" s="52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48">
        <v>0</v>
      </c>
      <c r="L53" s="48">
        <v>0</v>
      </c>
      <c r="M53" s="48">
        <v>0</v>
      </c>
      <c r="N53" s="48">
        <v>0</v>
      </c>
      <c r="O53" s="58">
        <f t="shared" si="2"/>
        <v>0</v>
      </c>
    </row>
    <row r="54" spans="1:15" ht="31.5" x14ac:dyDescent="0.25">
      <c r="A54" s="25" t="s">
        <v>53</v>
      </c>
      <c r="B54" s="51">
        <v>0</v>
      </c>
      <c r="C54" s="52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8">
        <f t="shared" si="2"/>
        <v>0</v>
      </c>
    </row>
    <row r="55" spans="1:15" ht="47.25" x14ac:dyDescent="0.25">
      <c r="A55" s="25" t="s">
        <v>54</v>
      </c>
      <c r="B55" s="51">
        <v>0</v>
      </c>
      <c r="C55" s="52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8">
        <f t="shared" si="2"/>
        <v>0</v>
      </c>
    </row>
    <row r="56" spans="1:15" ht="31.5" x14ac:dyDescent="0.25">
      <c r="A56" s="6" t="s">
        <v>55</v>
      </c>
      <c r="B56" s="58">
        <f>SUM(B57:B65)</f>
        <v>52025000</v>
      </c>
      <c r="C56" s="52">
        <v>0</v>
      </c>
      <c r="D56" s="55">
        <f>SUM(D57:D65)</f>
        <v>0</v>
      </c>
      <c r="E56" s="55">
        <f t="shared" ref="E56:I56" si="7">SUM(E57:E65)</f>
        <v>4673870</v>
      </c>
      <c r="F56" s="55">
        <f t="shared" si="7"/>
        <v>41074296</v>
      </c>
      <c r="G56" s="55">
        <f t="shared" si="7"/>
        <v>964475.16</v>
      </c>
      <c r="H56" s="55">
        <f t="shared" si="7"/>
        <v>901534.06</v>
      </c>
      <c r="I56" s="55">
        <f t="shared" si="7"/>
        <v>2669072.15</v>
      </c>
      <c r="J56" s="55">
        <f>SUM(J57:J65)</f>
        <v>1376754</v>
      </c>
      <c r="K56" s="66">
        <f>SUM(K57:K65)</f>
        <v>1932413.1700000002</v>
      </c>
      <c r="L56" s="66">
        <f>SUM(L57:L65)</f>
        <v>2011249.65</v>
      </c>
      <c r="M56" s="66">
        <f>SUM(M57:M65)</f>
        <v>5860530.3499999996</v>
      </c>
      <c r="N56" s="66">
        <f>SUM(N57:N65)</f>
        <v>2292869.7999999998</v>
      </c>
      <c r="O56" s="58">
        <f t="shared" si="2"/>
        <v>63757064.339999996</v>
      </c>
    </row>
    <row r="57" spans="1:15" x14ac:dyDescent="0.25">
      <c r="A57" s="25" t="s">
        <v>56</v>
      </c>
      <c r="B57" s="47">
        <v>7500000</v>
      </c>
      <c r="C57" s="52">
        <v>0</v>
      </c>
      <c r="D57" s="51">
        <v>0</v>
      </c>
      <c r="E57" s="52">
        <v>0</v>
      </c>
      <c r="F57" s="53">
        <v>1459896</v>
      </c>
      <c r="G57" s="56">
        <v>964475.16</v>
      </c>
      <c r="H57" s="42">
        <v>364988.06</v>
      </c>
      <c r="I57" s="42">
        <v>2279672.15</v>
      </c>
      <c r="J57" s="44">
        <v>1257054</v>
      </c>
      <c r="K57" s="67">
        <v>70927.55</v>
      </c>
      <c r="L57" s="67">
        <v>145433.65</v>
      </c>
      <c r="M57" s="47">
        <v>1068196.3500000001</v>
      </c>
      <c r="N57" s="47">
        <v>628999</v>
      </c>
      <c r="O57" s="58">
        <f t="shared" si="2"/>
        <v>8239641.9199999999</v>
      </c>
    </row>
    <row r="58" spans="1:15" ht="47.25" x14ac:dyDescent="0.25">
      <c r="A58" s="25" t="s">
        <v>270</v>
      </c>
      <c r="B58" s="47">
        <v>5000000</v>
      </c>
      <c r="C58" s="52">
        <v>0</v>
      </c>
      <c r="D58" s="51">
        <v>0</v>
      </c>
      <c r="E58" s="52">
        <v>1203600</v>
      </c>
      <c r="F58" s="52">
        <v>0</v>
      </c>
      <c r="G58" s="51">
        <v>0</v>
      </c>
      <c r="H58" s="51">
        <v>0</v>
      </c>
      <c r="I58" s="51">
        <v>0</v>
      </c>
      <c r="J58" s="51">
        <v>0</v>
      </c>
      <c r="K58" s="67">
        <v>71224.800000000003</v>
      </c>
      <c r="L58" s="67">
        <v>19470</v>
      </c>
      <c r="M58" s="47">
        <v>90860</v>
      </c>
      <c r="N58" s="51">
        <v>0</v>
      </c>
      <c r="O58" s="58">
        <f t="shared" si="2"/>
        <v>1385154.8</v>
      </c>
    </row>
    <row r="59" spans="1:15" ht="31.5" x14ac:dyDescent="0.25">
      <c r="A59" s="25" t="s">
        <v>57</v>
      </c>
      <c r="B59" s="51">
        <v>0</v>
      </c>
      <c r="C59" s="52">
        <v>0</v>
      </c>
      <c r="D59" s="51">
        <v>0</v>
      </c>
      <c r="E59" s="52">
        <v>17000</v>
      </c>
      <c r="F59" s="52">
        <v>0</v>
      </c>
      <c r="G59" s="51">
        <v>0</v>
      </c>
      <c r="H59" s="51">
        <v>0</v>
      </c>
      <c r="I59" s="51">
        <v>0</v>
      </c>
      <c r="J59" s="51">
        <v>0</v>
      </c>
      <c r="K59" s="48">
        <v>0</v>
      </c>
      <c r="L59" s="48">
        <v>0</v>
      </c>
      <c r="M59" s="48">
        <v>0</v>
      </c>
      <c r="N59" s="51">
        <v>0</v>
      </c>
      <c r="O59" s="58">
        <f t="shared" si="2"/>
        <v>17000</v>
      </c>
    </row>
    <row r="60" spans="1:15" ht="47.25" x14ac:dyDescent="0.25">
      <c r="A60" s="25" t="s">
        <v>58</v>
      </c>
      <c r="B60" s="47">
        <v>27000000</v>
      </c>
      <c r="C60" s="52">
        <v>0</v>
      </c>
      <c r="D60" s="51">
        <v>0</v>
      </c>
      <c r="E60" s="52">
        <v>0</v>
      </c>
      <c r="F60" s="52">
        <v>39614400</v>
      </c>
      <c r="G60" s="51">
        <v>0</v>
      </c>
      <c r="H60" s="51">
        <v>0</v>
      </c>
      <c r="I60" s="51">
        <v>0</v>
      </c>
      <c r="J60" s="51">
        <v>0</v>
      </c>
      <c r="K60" s="67">
        <v>68440</v>
      </c>
      <c r="L60" s="48">
        <v>0</v>
      </c>
      <c r="M60" s="47">
        <v>1700380</v>
      </c>
      <c r="N60" s="51">
        <v>0</v>
      </c>
      <c r="O60" s="58">
        <f t="shared" si="2"/>
        <v>41383220</v>
      </c>
    </row>
    <row r="61" spans="1:15" ht="31.5" x14ac:dyDescent="0.25">
      <c r="A61" s="25" t="s">
        <v>59</v>
      </c>
      <c r="B61" s="47">
        <v>12325000</v>
      </c>
      <c r="C61" s="52">
        <v>0</v>
      </c>
      <c r="D61" s="51">
        <v>0</v>
      </c>
      <c r="E61" s="48">
        <v>3453270</v>
      </c>
      <c r="F61" s="52">
        <v>0</v>
      </c>
      <c r="G61" s="51">
        <v>0</v>
      </c>
      <c r="H61" s="42">
        <v>536546</v>
      </c>
      <c r="I61" s="42">
        <v>389400</v>
      </c>
      <c r="J61" s="44">
        <v>119700</v>
      </c>
      <c r="K61" s="67">
        <v>1675837</v>
      </c>
      <c r="L61" s="67">
        <v>1846346</v>
      </c>
      <c r="M61" s="47">
        <v>3001094</v>
      </c>
      <c r="N61" s="47">
        <v>1663870.8</v>
      </c>
      <c r="O61" s="58">
        <f t="shared" si="2"/>
        <v>12686063.800000001</v>
      </c>
    </row>
    <row r="62" spans="1:15" ht="31.5" x14ac:dyDescent="0.25">
      <c r="A62" s="25" t="s">
        <v>60</v>
      </c>
      <c r="B62" s="47">
        <v>200000</v>
      </c>
      <c r="C62" s="52">
        <v>0</v>
      </c>
      <c r="D62" s="51">
        <v>0</v>
      </c>
      <c r="E62" s="52">
        <v>0</v>
      </c>
      <c r="F62" s="52">
        <v>0</v>
      </c>
      <c r="G62" s="51">
        <v>0</v>
      </c>
      <c r="H62" s="51">
        <v>0</v>
      </c>
      <c r="I62" s="51">
        <v>0</v>
      </c>
      <c r="J62" s="51">
        <v>0</v>
      </c>
      <c r="K62" s="48">
        <v>0</v>
      </c>
      <c r="L62" s="48">
        <v>0</v>
      </c>
      <c r="M62" s="48">
        <v>0</v>
      </c>
      <c r="N62" s="48">
        <v>0</v>
      </c>
      <c r="O62" s="58">
        <f t="shared" si="2"/>
        <v>0</v>
      </c>
    </row>
    <row r="63" spans="1:15" ht="31.5" x14ac:dyDescent="0.25">
      <c r="A63" s="25" t="s">
        <v>61</v>
      </c>
      <c r="B63" s="51">
        <v>0</v>
      </c>
      <c r="C63" s="52">
        <v>0</v>
      </c>
      <c r="D63" s="51">
        <v>0</v>
      </c>
      <c r="E63" s="52">
        <v>0</v>
      </c>
      <c r="F63" s="52">
        <v>0</v>
      </c>
      <c r="G63" s="51">
        <v>0</v>
      </c>
      <c r="H63" s="51">
        <v>0</v>
      </c>
      <c r="I63" s="51">
        <v>0</v>
      </c>
      <c r="J63" s="51">
        <v>0</v>
      </c>
      <c r="K63" s="48">
        <v>0</v>
      </c>
      <c r="L63" s="48">
        <v>0</v>
      </c>
      <c r="M63" s="48">
        <v>0</v>
      </c>
      <c r="N63" s="48">
        <v>0</v>
      </c>
      <c r="O63" s="58">
        <f t="shared" si="2"/>
        <v>0</v>
      </c>
    </row>
    <row r="64" spans="1:15" x14ac:dyDescent="0.25">
      <c r="A64" s="25" t="s">
        <v>62</v>
      </c>
      <c r="B64" s="51">
        <v>0</v>
      </c>
      <c r="C64" s="52">
        <v>0</v>
      </c>
      <c r="D64" s="51">
        <v>0</v>
      </c>
      <c r="E64" s="52">
        <v>0</v>
      </c>
      <c r="F64" s="52">
        <v>0</v>
      </c>
      <c r="G64" s="51">
        <v>0</v>
      </c>
      <c r="H64" s="51">
        <v>0</v>
      </c>
      <c r="I64" s="51">
        <v>0</v>
      </c>
      <c r="J64" s="51">
        <v>0</v>
      </c>
      <c r="K64" s="47">
        <v>45983.82</v>
      </c>
      <c r="L64" s="51">
        <v>0</v>
      </c>
      <c r="M64" s="51">
        <v>0</v>
      </c>
      <c r="N64" s="51">
        <v>0</v>
      </c>
      <c r="O64" s="58">
        <f t="shared" si="2"/>
        <v>45983.82</v>
      </c>
    </row>
    <row r="65" spans="1:15" ht="47.25" x14ac:dyDescent="0.25">
      <c r="A65" s="25" t="s">
        <v>63</v>
      </c>
      <c r="B65" s="51">
        <v>0</v>
      </c>
      <c r="C65" s="52">
        <v>0</v>
      </c>
      <c r="D65" s="51">
        <v>0</v>
      </c>
      <c r="E65" s="52">
        <v>0</v>
      </c>
      <c r="F65" s="52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8">
        <f t="shared" si="2"/>
        <v>0</v>
      </c>
    </row>
    <row r="66" spans="1:15" x14ac:dyDescent="0.25">
      <c r="A66" s="6" t="s">
        <v>64</v>
      </c>
      <c r="B66" s="55">
        <f>+B67+B68+B69+B70</f>
        <v>25000000</v>
      </c>
      <c r="C66" s="52">
        <v>0</v>
      </c>
      <c r="D66" s="55">
        <f>SUM(D67:D70)</f>
        <v>0</v>
      </c>
      <c r="E66" s="55">
        <f t="shared" ref="E66:F66" si="8">SUM(E67:E70)</f>
        <v>0</v>
      </c>
      <c r="F66" s="55">
        <f t="shared" si="8"/>
        <v>0</v>
      </c>
      <c r="G66" s="55">
        <f>SUM(G67:G70)</f>
        <v>2769847.59</v>
      </c>
      <c r="H66" s="55">
        <f t="shared" ref="H66:N66" si="9">SUM(H67:H70)</f>
        <v>0</v>
      </c>
      <c r="I66" s="55">
        <f t="shared" si="9"/>
        <v>0</v>
      </c>
      <c r="J66" s="55">
        <f t="shared" si="9"/>
        <v>312066.46000000002</v>
      </c>
      <c r="K66" s="55">
        <f t="shared" si="9"/>
        <v>4061255.59</v>
      </c>
      <c r="L66" s="55">
        <f t="shared" si="9"/>
        <v>-4373322.05</v>
      </c>
      <c r="M66" s="55">
        <f t="shared" si="9"/>
        <v>10580697.35</v>
      </c>
      <c r="N66" s="55">
        <f t="shared" si="9"/>
        <v>2452854.62</v>
      </c>
      <c r="O66" s="58">
        <f t="shared" si="2"/>
        <v>15803399.559999999</v>
      </c>
    </row>
    <row r="67" spans="1:15" x14ac:dyDescent="0.25">
      <c r="A67" s="6" t="s">
        <v>65</v>
      </c>
      <c r="B67" s="51">
        <v>25000000</v>
      </c>
      <c r="C67" s="52">
        <v>0</v>
      </c>
      <c r="D67" s="51">
        <v>0</v>
      </c>
      <c r="E67" s="48">
        <v>0</v>
      </c>
      <c r="F67" s="57">
        <v>0</v>
      </c>
      <c r="G67" s="42">
        <v>2769847.59</v>
      </c>
      <c r="H67" s="51">
        <v>0</v>
      </c>
      <c r="I67" s="51">
        <v>0</v>
      </c>
      <c r="J67" s="51">
        <v>312066.46000000002</v>
      </c>
      <c r="K67" s="47">
        <v>4061255.59</v>
      </c>
      <c r="L67" s="47">
        <v>-4373322.05</v>
      </c>
      <c r="M67" s="47">
        <v>10580697.35</v>
      </c>
      <c r="N67" s="47">
        <v>2452854.62</v>
      </c>
      <c r="O67" s="58">
        <f t="shared" si="2"/>
        <v>15803399.559999999</v>
      </c>
    </row>
    <row r="68" spans="1:15" x14ac:dyDescent="0.25">
      <c r="A68" s="25" t="s">
        <v>66</v>
      </c>
      <c r="B68" s="51">
        <v>0</v>
      </c>
      <c r="C68" s="52">
        <v>0</v>
      </c>
      <c r="D68" s="51">
        <v>0</v>
      </c>
      <c r="E68" s="52">
        <v>0</v>
      </c>
      <c r="F68" s="52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8">
        <f t="shared" si="2"/>
        <v>0</v>
      </c>
    </row>
    <row r="69" spans="1:15" ht="31.5" x14ac:dyDescent="0.25">
      <c r="A69" s="25" t="s">
        <v>67</v>
      </c>
      <c r="B69" s="51">
        <v>0</v>
      </c>
      <c r="C69" s="52">
        <v>0</v>
      </c>
      <c r="D69" s="51">
        <v>0</v>
      </c>
      <c r="E69" s="52">
        <v>0</v>
      </c>
      <c r="F69" s="52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8">
        <f t="shared" si="2"/>
        <v>0</v>
      </c>
    </row>
    <row r="70" spans="1:15" ht="63" x14ac:dyDescent="0.25">
      <c r="A70" s="25" t="s">
        <v>68</v>
      </c>
      <c r="B70" s="51">
        <v>0</v>
      </c>
      <c r="C70" s="52">
        <v>0</v>
      </c>
      <c r="D70" s="51">
        <v>0</v>
      </c>
      <c r="E70" s="52">
        <v>0</v>
      </c>
      <c r="F70" s="52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8">
        <f t="shared" si="2"/>
        <v>0</v>
      </c>
    </row>
    <row r="71" spans="1:15" ht="47.25" x14ac:dyDescent="0.25">
      <c r="A71" s="6" t="s">
        <v>69</v>
      </c>
      <c r="B71" s="55">
        <v>0</v>
      </c>
      <c r="C71" s="52">
        <v>0</v>
      </c>
      <c r="D71" s="55">
        <f>SUM(D72:D73)</f>
        <v>0</v>
      </c>
      <c r="E71" s="55">
        <f t="shared" ref="E71:F71" si="10">SUM(E72:E73)</f>
        <v>0</v>
      </c>
      <c r="F71" s="55">
        <f t="shared" si="10"/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1">
        <v>0</v>
      </c>
      <c r="M71" s="51">
        <v>0</v>
      </c>
      <c r="N71" s="51">
        <v>0</v>
      </c>
      <c r="O71" s="58">
        <f t="shared" si="2"/>
        <v>0</v>
      </c>
    </row>
    <row r="72" spans="1:15" ht="31.5" x14ac:dyDescent="0.25">
      <c r="A72" s="25" t="s">
        <v>70</v>
      </c>
      <c r="B72" s="51">
        <v>0</v>
      </c>
      <c r="C72" s="52">
        <v>0</v>
      </c>
      <c r="D72" s="51">
        <v>0</v>
      </c>
      <c r="E72" s="52">
        <v>0</v>
      </c>
      <c r="F72" s="52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8">
        <f t="shared" si="2"/>
        <v>0</v>
      </c>
    </row>
    <row r="73" spans="1:15" ht="47.25" x14ac:dyDescent="0.25">
      <c r="A73" s="25" t="s">
        <v>71</v>
      </c>
      <c r="B73" s="51">
        <v>0</v>
      </c>
      <c r="C73" s="52">
        <v>0</v>
      </c>
      <c r="D73" s="51">
        <v>0</v>
      </c>
      <c r="E73" s="52">
        <v>0</v>
      </c>
      <c r="F73" s="52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8">
        <f t="shared" si="2"/>
        <v>0</v>
      </c>
    </row>
    <row r="74" spans="1:15" x14ac:dyDescent="0.25">
      <c r="A74" s="6" t="s">
        <v>72</v>
      </c>
      <c r="B74" s="55">
        <v>0</v>
      </c>
      <c r="C74" s="52">
        <v>0</v>
      </c>
      <c r="D74" s="55">
        <f>SUM(D75:D77)</f>
        <v>0</v>
      </c>
      <c r="E74" s="55">
        <f t="shared" ref="E74:F74" si="11">SUM(E75:E77)</f>
        <v>0</v>
      </c>
      <c r="F74" s="55">
        <f t="shared" si="11"/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8">
        <f t="shared" si="2"/>
        <v>0</v>
      </c>
    </row>
    <row r="75" spans="1:15" ht="31.5" x14ac:dyDescent="0.25">
      <c r="A75" s="25" t="s">
        <v>73</v>
      </c>
      <c r="B75" s="51">
        <v>0</v>
      </c>
      <c r="C75" s="52">
        <v>0</v>
      </c>
      <c r="D75" s="51">
        <v>0</v>
      </c>
      <c r="E75" s="52">
        <v>0</v>
      </c>
      <c r="F75" s="52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8">
        <f t="shared" si="2"/>
        <v>0</v>
      </c>
    </row>
    <row r="76" spans="1:15" ht="31.5" x14ac:dyDescent="0.25">
      <c r="A76" s="25" t="s">
        <v>74</v>
      </c>
      <c r="B76" s="51">
        <v>0</v>
      </c>
      <c r="C76" s="52">
        <v>0</v>
      </c>
      <c r="D76" s="51">
        <v>0</v>
      </c>
      <c r="E76" s="52">
        <v>0</v>
      </c>
      <c r="F76" s="52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8">
        <f t="shared" si="2"/>
        <v>0</v>
      </c>
    </row>
    <row r="77" spans="1:15" ht="47.25" x14ac:dyDescent="0.25">
      <c r="A77" s="25" t="s">
        <v>75</v>
      </c>
      <c r="B77" s="51">
        <v>0</v>
      </c>
      <c r="C77" s="52">
        <v>0</v>
      </c>
      <c r="D77" s="51">
        <v>0</v>
      </c>
      <c r="E77" s="52">
        <v>0</v>
      </c>
      <c r="F77" s="52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8">
        <f t="shared" si="2"/>
        <v>0</v>
      </c>
    </row>
    <row r="78" spans="1:15" x14ac:dyDescent="0.25">
      <c r="A78" s="30" t="s">
        <v>76</v>
      </c>
      <c r="B78" s="151">
        <f t="shared" ref="B78" si="12">SUM(B14,B20,B30,B40,B48,B56,B66,B71)</f>
        <v>4518983011</v>
      </c>
      <c r="C78" s="151">
        <v>0</v>
      </c>
      <c r="D78" s="151">
        <f>SUM(D14,D20,D30,D40,D48,D56,D66,D71)</f>
        <v>112112350.92</v>
      </c>
      <c r="E78" s="151">
        <f>SUM(E14,E20,E30,E40,E48,E56,E66,E71)</f>
        <v>230145090.74000001</v>
      </c>
      <c r="F78" s="151">
        <f t="shared" ref="F78:N78" si="13">SUM(F14,F20,F30,F40,F48,F56,F66,F71)</f>
        <v>212215388.60999998</v>
      </c>
      <c r="G78" s="151">
        <f t="shared" si="13"/>
        <v>262372103.89999998</v>
      </c>
      <c r="H78" s="151">
        <f t="shared" si="13"/>
        <v>288530988.50999999</v>
      </c>
      <c r="I78" s="151">
        <f t="shared" si="13"/>
        <v>210340590.74000001</v>
      </c>
      <c r="J78" s="151">
        <f t="shared" si="13"/>
        <v>316388600.60000002</v>
      </c>
      <c r="K78" s="151">
        <f t="shared" si="13"/>
        <v>248498661.94999999</v>
      </c>
      <c r="L78" s="151">
        <f t="shared" si="13"/>
        <v>218223832.14999998</v>
      </c>
      <c r="M78" s="151">
        <f t="shared" si="13"/>
        <v>264966152.94999999</v>
      </c>
      <c r="N78" s="151">
        <f t="shared" si="13"/>
        <v>300546643.10000002</v>
      </c>
      <c r="O78" s="152">
        <f t="shared" si="2"/>
        <v>2664340404.1699996</v>
      </c>
    </row>
    <row r="79" spans="1:15" x14ac:dyDescent="0.25">
      <c r="A79" s="30" t="s">
        <v>77</v>
      </c>
      <c r="B79" s="153"/>
      <c r="C79" s="153"/>
      <c r="D79" s="154"/>
      <c r="E79" s="154"/>
      <c r="F79" s="154"/>
      <c r="G79" s="155"/>
      <c r="H79" s="155"/>
      <c r="I79" s="155"/>
      <c r="J79" s="155"/>
      <c r="K79" s="155"/>
      <c r="L79" s="155"/>
      <c r="M79" s="155"/>
      <c r="N79" s="155"/>
      <c r="O79" s="152">
        <f t="shared" ref="O79:O87" si="14">SUM(D79:N79)</f>
        <v>0</v>
      </c>
    </row>
    <row r="80" spans="1:15" ht="31.5" x14ac:dyDescent="0.25">
      <c r="A80" s="6" t="s">
        <v>78</v>
      </c>
      <c r="B80" s="51">
        <v>0</v>
      </c>
      <c r="C80" s="52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8">
        <f t="shared" si="14"/>
        <v>0</v>
      </c>
    </row>
    <row r="81" spans="1:15" ht="31.5" x14ac:dyDescent="0.25">
      <c r="A81" s="25" t="s">
        <v>79</v>
      </c>
      <c r="B81" s="51">
        <v>0</v>
      </c>
      <c r="C81" s="52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8">
        <f t="shared" si="14"/>
        <v>0</v>
      </c>
    </row>
    <row r="82" spans="1:15" ht="31.5" x14ac:dyDescent="0.25">
      <c r="A82" s="25" t="s">
        <v>80</v>
      </c>
      <c r="B82" s="51">
        <v>0</v>
      </c>
      <c r="C82" s="52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8">
        <f t="shared" si="14"/>
        <v>0</v>
      </c>
    </row>
    <row r="83" spans="1:15" x14ac:dyDescent="0.25">
      <c r="A83" s="6" t="s">
        <v>81</v>
      </c>
      <c r="B83" s="51">
        <v>0</v>
      </c>
      <c r="C83" s="52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v>0</v>
      </c>
      <c r="O83" s="58">
        <f t="shared" si="14"/>
        <v>0</v>
      </c>
    </row>
    <row r="84" spans="1:15" ht="31.5" x14ac:dyDescent="0.25">
      <c r="A84" s="25" t="s">
        <v>82</v>
      </c>
      <c r="B84" s="51">
        <v>0</v>
      </c>
      <c r="C84" s="52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8">
        <f t="shared" si="14"/>
        <v>0</v>
      </c>
    </row>
    <row r="85" spans="1:15" ht="31.5" x14ac:dyDescent="0.25">
      <c r="A85" s="25" t="s">
        <v>83</v>
      </c>
      <c r="B85" s="51">
        <v>0</v>
      </c>
      <c r="C85" s="52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8">
        <f t="shared" si="14"/>
        <v>0</v>
      </c>
    </row>
    <row r="86" spans="1:15" ht="31.5" x14ac:dyDescent="0.25">
      <c r="A86" s="6" t="s">
        <v>84</v>
      </c>
      <c r="B86" s="51">
        <v>0</v>
      </c>
      <c r="C86" s="52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8">
        <f t="shared" si="14"/>
        <v>0</v>
      </c>
    </row>
    <row r="87" spans="1:15" ht="31.5" x14ac:dyDescent="0.25">
      <c r="A87" s="25" t="s">
        <v>85</v>
      </c>
      <c r="B87" s="51">
        <v>0</v>
      </c>
      <c r="C87" s="52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8">
        <f t="shared" si="14"/>
        <v>0</v>
      </c>
    </row>
    <row r="88" spans="1:15" ht="31.5" x14ac:dyDescent="0.25">
      <c r="A88" s="30" t="s">
        <v>86</v>
      </c>
      <c r="B88" s="156"/>
      <c r="C88" s="156"/>
      <c r="D88" s="151">
        <f t="shared" ref="D88:F88" si="15">SUM(D80:D87)</f>
        <v>0</v>
      </c>
      <c r="E88" s="151">
        <f t="shared" si="15"/>
        <v>0</v>
      </c>
      <c r="F88" s="151">
        <f t="shared" si="15"/>
        <v>0</v>
      </c>
      <c r="G88" s="151"/>
      <c r="H88" s="151"/>
      <c r="I88" s="151"/>
      <c r="J88" s="151"/>
      <c r="K88" s="151"/>
      <c r="L88" s="151"/>
      <c r="M88" s="151"/>
      <c r="N88" s="151"/>
      <c r="O88" s="151">
        <f t="shared" ref="O79:O88" si="16">D88+E88+F88+G88+H88+I88+J88+K88</f>
        <v>0</v>
      </c>
    </row>
    <row r="89" spans="1:15" ht="31.5" x14ac:dyDescent="0.25">
      <c r="A89" s="31" t="s">
        <v>87</v>
      </c>
      <c r="B89" s="157">
        <f>+B78</f>
        <v>4518983011</v>
      </c>
      <c r="C89" s="157">
        <f>+C78</f>
        <v>0</v>
      </c>
      <c r="D89" s="157">
        <f>D78</f>
        <v>112112350.92</v>
      </c>
      <c r="E89" s="157">
        <f t="shared" ref="E89:O89" si="17">E78</f>
        <v>230145090.74000001</v>
      </c>
      <c r="F89" s="157">
        <f t="shared" si="17"/>
        <v>212215388.60999998</v>
      </c>
      <c r="G89" s="157">
        <f t="shared" si="17"/>
        <v>262372103.89999998</v>
      </c>
      <c r="H89" s="157">
        <f t="shared" si="17"/>
        <v>288530988.50999999</v>
      </c>
      <c r="I89" s="157">
        <f t="shared" si="17"/>
        <v>210340590.74000001</v>
      </c>
      <c r="J89" s="157">
        <f t="shared" si="17"/>
        <v>316388600.60000002</v>
      </c>
      <c r="K89" s="157">
        <f t="shared" si="17"/>
        <v>248498661.94999999</v>
      </c>
      <c r="L89" s="157">
        <f t="shared" si="17"/>
        <v>218223832.14999998</v>
      </c>
      <c r="M89" s="157">
        <f t="shared" si="17"/>
        <v>264966152.94999999</v>
      </c>
      <c r="N89" s="157">
        <f t="shared" si="17"/>
        <v>300546643.10000002</v>
      </c>
      <c r="O89" s="157">
        <f t="shared" si="17"/>
        <v>2664340404.1699996</v>
      </c>
    </row>
    <row r="90" spans="1:15" x14ac:dyDescent="0.25">
      <c r="A90" s="35" t="s">
        <v>102</v>
      </c>
      <c r="B90" s="11"/>
      <c r="C90" s="11"/>
      <c r="D90" s="8"/>
      <c r="E90" s="9"/>
      <c r="F90" s="8"/>
      <c r="G90" s="8"/>
    </row>
    <row r="91" spans="1:15" x14ac:dyDescent="0.25">
      <c r="A91" s="10" t="s">
        <v>103</v>
      </c>
      <c r="B91" s="11"/>
      <c r="C91" s="11"/>
      <c r="D91" s="8"/>
      <c r="E91" s="9"/>
      <c r="F91" s="8"/>
      <c r="G91" s="8"/>
    </row>
    <row r="92" spans="1:15" x14ac:dyDescent="0.25">
      <c r="A92" s="10" t="s">
        <v>104</v>
      </c>
      <c r="B92" s="11"/>
      <c r="C92" s="11"/>
      <c r="D92" s="8"/>
      <c r="E92" s="9"/>
      <c r="F92" s="8"/>
      <c r="G92" s="8"/>
    </row>
    <row r="93" spans="1:15" x14ac:dyDescent="0.25">
      <c r="A93" s="10" t="s">
        <v>105</v>
      </c>
      <c r="B93" s="11"/>
      <c r="C93" s="11"/>
      <c r="D93" s="8"/>
      <c r="E93" s="9"/>
      <c r="F93" s="8"/>
      <c r="G93" s="8"/>
    </row>
    <row r="94" spans="1:15" x14ac:dyDescent="0.25">
      <c r="A94" s="34" t="s">
        <v>106</v>
      </c>
      <c r="B94" s="11"/>
      <c r="C94" s="11"/>
      <c r="D94" s="8"/>
      <c r="E94" s="9"/>
      <c r="F94" s="8"/>
      <c r="G94" s="9"/>
      <c r="I94" s="32"/>
    </row>
    <row r="95" spans="1:15" x14ac:dyDescent="0.25">
      <c r="A95" s="10" t="s">
        <v>108</v>
      </c>
      <c r="B95" s="11"/>
      <c r="C95" s="11"/>
      <c r="D95" s="8"/>
      <c r="E95" s="9"/>
      <c r="F95" s="8"/>
      <c r="G95" s="8"/>
    </row>
    <row r="96" spans="1:15" x14ac:dyDescent="0.25">
      <c r="A96" s="10" t="s">
        <v>107</v>
      </c>
      <c r="B96" s="11"/>
      <c r="C96" s="11"/>
      <c r="D96" s="8"/>
      <c r="E96" s="9"/>
      <c r="F96" s="12"/>
      <c r="G96" s="8"/>
      <c r="I96" s="36"/>
    </row>
    <row r="97" spans="1:15" x14ac:dyDescent="0.25">
      <c r="A97" s="7"/>
      <c r="D97" s="8"/>
      <c r="E97" s="9"/>
      <c r="F97" s="9"/>
      <c r="G97" s="8"/>
    </row>
    <row r="98" spans="1:15" ht="17.25" customHeight="1" x14ac:dyDescent="0.25">
      <c r="A98" s="7"/>
      <c r="D98" s="8"/>
      <c r="E98" s="9"/>
      <c r="F98" s="9"/>
      <c r="G98" s="8"/>
    </row>
    <row r="99" spans="1:15" x14ac:dyDescent="0.25">
      <c r="A99" s="7"/>
      <c r="D99" s="8"/>
      <c r="E99" s="9"/>
      <c r="F99" s="9"/>
      <c r="G99" s="8"/>
    </row>
    <row r="100" spans="1:15" x14ac:dyDescent="0.25">
      <c r="A100" s="7"/>
      <c r="D100" s="8"/>
      <c r="E100" s="9"/>
      <c r="F100" s="8"/>
      <c r="G100" s="8"/>
    </row>
    <row r="101" spans="1:15" x14ac:dyDescent="0.25">
      <c r="B101" s="133" t="s">
        <v>89</v>
      </c>
      <c r="C101" s="133"/>
      <c r="E101" s="71"/>
      <c r="K101" s="14" t="s">
        <v>90</v>
      </c>
      <c r="L101" s="14"/>
      <c r="M101" s="14"/>
      <c r="N101" s="14"/>
    </row>
    <row r="102" spans="1:15" x14ac:dyDescent="0.25">
      <c r="B102" s="4"/>
      <c r="C102" s="71"/>
      <c r="E102" s="71"/>
      <c r="K102" s="14"/>
      <c r="L102" s="14"/>
      <c r="M102" s="14"/>
      <c r="N102" s="14"/>
    </row>
    <row r="103" spans="1:15" x14ac:dyDescent="0.25">
      <c r="B103" s="4"/>
      <c r="C103" s="71"/>
      <c r="E103" s="71"/>
      <c r="K103" s="14"/>
      <c r="L103" s="14"/>
      <c r="M103" s="14"/>
      <c r="N103" s="14"/>
    </row>
    <row r="104" spans="1:15" ht="18.75" customHeight="1" x14ac:dyDescent="0.3">
      <c r="B104" s="134" t="s">
        <v>93</v>
      </c>
      <c r="C104" s="134"/>
      <c r="E104" s="70"/>
      <c r="K104" s="41" t="s">
        <v>92</v>
      </c>
      <c r="L104" s="41"/>
      <c r="M104" s="122"/>
      <c r="N104" s="125"/>
    </row>
    <row r="105" spans="1:15" ht="24" customHeight="1" x14ac:dyDescent="0.25">
      <c r="B105" s="135" t="s">
        <v>253</v>
      </c>
      <c r="C105" s="135"/>
      <c r="E105" s="69"/>
      <c r="K105" s="71" t="s">
        <v>94</v>
      </c>
      <c r="L105" s="71"/>
      <c r="M105" s="121"/>
      <c r="N105" s="124"/>
    </row>
    <row r="106" spans="1:15" ht="18.75" x14ac:dyDescent="0.3">
      <c r="B106" s="41"/>
      <c r="C106" s="41"/>
      <c r="D106" s="41"/>
    </row>
    <row r="110" spans="1:15" x14ac:dyDescent="0.25">
      <c r="A110" s="129" t="s">
        <v>8</v>
      </c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</row>
    <row r="111" spans="1:15" x14ac:dyDescent="0.25">
      <c r="A111" s="132" t="s">
        <v>9</v>
      </c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</row>
    <row r="115" spans="2:3" x14ac:dyDescent="0.25">
      <c r="B115" s="16"/>
      <c r="C115" s="16"/>
    </row>
  </sheetData>
  <mergeCells count="13">
    <mergeCell ref="A111:O111"/>
    <mergeCell ref="A9:O9"/>
    <mergeCell ref="B101:C101"/>
    <mergeCell ref="B104:C104"/>
    <mergeCell ref="B105:C105"/>
    <mergeCell ref="A110:O110"/>
    <mergeCell ref="D11:N11"/>
    <mergeCell ref="A8:O8"/>
    <mergeCell ref="A1:G3"/>
    <mergeCell ref="A4:O4"/>
    <mergeCell ref="A5:O5"/>
    <mergeCell ref="A6:O6"/>
    <mergeCell ref="A7:O7"/>
  </mergeCells>
  <hyperlinks>
    <hyperlink ref="A111" r:id="rId1"/>
  </hyperlinks>
  <pageMargins left="0.19685039370078741" right="0.15748031496062992" top="0.47244094488188981" bottom="0.39370078740157483" header="0.31496062992125984" footer="0.31496062992125984"/>
  <pageSetup paperSize="5" scale="60" orientation="landscape" horizontalDpi="0" verticalDpi="0" r:id="rId2"/>
  <colBreaks count="1" manualBreakCount="1">
    <brk id="15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5"/>
  <sheetViews>
    <sheetView topLeftCell="A79" zoomScaleNormal="100" workbookViewId="0">
      <selection activeCell="B266" sqref="B266"/>
    </sheetView>
  </sheetViews>
  <sheetFormatPr baseColWidth="10" defaultColWidth="9.140625" defaultRowHeight="15" x14ac:dyDescent="0.25"/>
  <cols>
    <col min="1" max="1" width="68.85546875" style="10" customWidth="1"/>
    <col min="2" max="2" width="17.5703125" style="10" customWidth="1"/>
    <col min="3" max="3" width="17.140625" style="10" customWidth="1"/>
    <col min="4" max="4" width="0.28515625" style="10" customWidth="1"/>
    <col min="5" max="5" width="2.140625" style="10" customWidth="1"/>
    <col min="6" max="6" width="18" style="10" customWidth="1"/>
    <col min="7" max="16384" width="9.140625" style="10"/>
  </cols>
  <sheetData>
    <row r="1" spans="1:7" x14ac:dyDescent="0.25">
      <c r="A1" s="137" t="s">
        <v>271</v>
      </c>
      <c r="B1" s="138"/>
      <c r="C1" s="138"/>
    </row>
    <row r="2" spans="1:7" ht="27.75" x14ac:dyDescent="0.25">
      <c r="A2" s="139" t="s">
        <v>1</v>
      </c>
      <c r="B2" s="139"/>
      <c r="C2" s="139"/>
    </row>
    <row r="3" spans="1:7" x14ac:dyDescent="0.25">
      <c r="A3" s="137" t="s">
        <v>272</v>
      </c>
      <c r="B3" s="138"/>
      <c r="C3" s="138"/>
    </row>
    <row r="4" spans="1:7" x14ac:dyDescent="0.25">
      <c r="A4" s="137"/>
      <c r="B4" s="138"/>
      <c r="C4" s="138"/>
    </row>
    <row r="5" spans="1:7" ht="15.75" x14ac:dyDescent="0.25">
      <c r="A5" s="141" t="s">
        <v>273</v>
      </c>
      <c r="B5" s="141"/>
      <c r="C5" s="141"/>
    </row>
    <row r="6" spans="1:7" x14ac:dyDescent="0.25">
      <c r="A6" s="136" t="s">
        <v>274</v>
      </c>
      <c r="B6" s="136"/>
      <c r="C6" s="136"/>
    </row>
    <row r="7" spans="1:7" x14ac:dyDescent="0.25">
      <c r="A7" s="140" t="s">
        <v>278</v>
      </c>
      <c r="B7" s="140"/>
      <c r="C7" s="140"/>
    </row>
    <row r="8" spans="1:7" ht="31.5" x14ac:dyDescent="0.25">
      <c r="A8" s="73" t="s">
        <v>11</v>
      </c>
      <c r="B8" s="74" t="s">
        <v>251</v>
      </c>
      <c r="C8" s="75" t="s">
        <v>252</v>
      </c>
      <c r="F8" s="113" t="s">
        <v>304</v>
      </c>
      <c r="G8" s="164" t="s">
        <v>305</v>
      </c>
    </row>
    <row r="9" spans="1:7" x14ac:dyDescent="0.25">
      <c r="A9" s="76" t="s">
        <v>12</v>
      </c>
      <c r="B9" s="77"/>
      <c r="C9" s="78"/>
      <c r="F9" s="113"/>
    </row>
    <row r="10" spans="1:7" x14ac:dyDescent="0.25">
      <c r="A10" s="79" t="s">
        <v>13</v>
      </c>
      <c r="B10" s="105"/>
      <c r="C10" s="106"/>
      <c r="F10" s="113"/>
    </row>
    <row r="11" spans="1:7" s="11" customFormat="1" x14ac:dyDescent="0.25">
      <c r="A11" s="107" t="s">
        <v>14</v>
      </c>
      <c r="B11" s="108">
        <v>736041110</v>
      </c>
      <c r="C11" s="102"/>
      <c r="D11" s="109"/>
      <c r="F11" s="165">
        <f>+B11+B137</f>
        <v>736041110</v>
      </c>
    </row>
    <row r="12" spans="1:7" s="11" customFormat="1" x14ac:dyDescent="0.25">
      <c r="A12" s="107" t="s">
        <v>15</v>
      </c>
      <c r="B12" s="110">
        <v>135314090</v>
      </c>
      <c r="C12" s="102"/>
      <c r="D12" s="109"/>
      <c r="F12" s="165">
        <f t="shared" ref="F12:F75" si="0">+B12+B138</f>
        <v>135314090</v>
      </c>
    </row>
    <row r="13" spans="1:7" s="11" customFormat="1" x14ac:dyDescent="0.25">
      <c r="A13" s="107" t="s">
        <v>16</v>
      </c>
      <c r="B13" s="110">
        <v>0</v>
      </c>
      <c r="C13" s="102"/>
      <c r="D13" s="109"/>
      <c r="F13" s="165">
        <f t="shared" si="0"/>
        <v>0</v>
      </c>
    </row>
    <row r="14" spans="1:7" s="11" customFormat="1" x14ac:dyDescent="0.25">
      <c r="A14" s="107" t="s">
        <v>17</v>
      </c>
      <c r="B14" s="110">
        <v>100000</v>
      </c>
      <c r="C14" s="102"/>
      <c r="D14" s="109"/>
      <c r="F14" s="165">
        <f t="shared" si="0"/>
        <v>100000</v>
      </c>
    </row>
    <row r="15" spans="1:7" s="11" customFormat="1" x14ac:dyDescent="0.25">
      <c r="A15" s="107" t="s">
        <v>18</v>
      </c>
      <c r="B15" s="110">
        <v>83569935</v>
      </c>
      <c r="C15" s="102"/>
      <c r="D15" s="109"/>
      <c r="F15" s="165">
        <f t="shared" si="0"/>
        <v>83569935</v>
      </c>
    </row>
    <row r="16" spans="1:7" s="11" customFormat="1" x14ac:dyDescent="0.25">
      <c r="A16" s="111" t="s">
        <v>19</v>
      </c>
      <c r="B16" s="110"/>
      <c r="C16" s="110"/>
      <c r="D16" s="109"/>
      <c r="F16" s="165">
        <f t="shared" si="0"/>
        <v>0</v>
      </c>
    </row>
    <row r="17" spans="1:6" s="11" customFormat="1" x14ac:dyDescent="0.25">
      <c r="A17" s="107" t="s">
        <v>20</v>
      </c>
      <c r="B17" s="110">
        <v>43100000</v>
      </c>
      <c r="C17" s="102"/>
      <c r="D17" s="109"/>
      <c r="F17" s="165">
        <f t="shared" si="0"/>
        <v>43100000</v>
      </c>
    </row>
    <row r="18" spans="1:6" s="11" customFormat="1" x14ac:dyDescent="0.25">
      <c r="A18" s="107" t="s">
        <v>21</v>
      </c>
      <c r="B18" s="110">
        <v>10000000</v>
      </c>
      <c r="C18" s="104"/>
      <c r="D18" s="109"/>
      <c r="F18" s="165">
        <f t="shared" si="0"/>
        <v>10000000</v>
      </c>
    </row>
    <row r="19" spans="1:6" s="11" customFormat="1" x14ac:dyDescent="0.25">
      <c r="A19" s="107" t="s">
        <v>22</v>
      </c>
      <c r="B19" s="110">
        <v>25000000</v>
      </c>
      <c r="C19" s="102"/>
      <c r="D19" s="109"/>
      <c r="F19" s="165">
        <f t="shared" si="0"/>
        <v>25000000</v>
      </c>
    </row>
    <row r="20" spans="1:6" s="11" customFormat="1" x14ac:dyDescent="0.25">
      <c r="A20" s="107" t="s">
        <v>23</v>
      </c>
      <c r="B20" s="110">
        <v>4700000</v>
      </c>
      <c r="C20" s="103"/>
      <c r="D20" s="109"/>
      <c r="F20" s="165">
        <f t="shared" si="0"/>
        <v>4700000</v>
      </c>
    </row>
    <row r="21" spans="1:6" s="11" customFormat="1" x14ac:dyDescent="0.25">
      <c r="A21" s="107" t="s">
        <v>24</v>
      </c>
      <c r="B21" s="110">
        <v>26499999</v>
      </c>
      <c r="C21" s="102"/>
      <c r="D21" s="109"/>
      <c r="F21" s="165">
        <f t="shared" si="0"/>
        <v>26499999</v>
      </c>
    </row>
    <row r="22" spans="1:6" s="11" customFormat="1" x14ac:dyDescent="0.25">
      <c r="A22" s="107" t="s">
        <v>25</v>
      </c>
      <c r="B22" s="110">
        <v>6000000</v>
      </c>
      <c r="C22" s="104"/>
      <c r="D22" s="109"/>
      <c r="F22" s="165">
        <f t="shared" si="0"/>
        <v>6000000</v>
      </c>
    </row>
    <row r="23" spans="1:6" s="11" customFormat="1" ht="30" x14ac:dyDescent="0.25">
      <c r="A23" s="107" t="s">
        <v>26</v>
      </c>
      <c r="B23" s="110">
        <v>21600000</v>
      </c>
      <c r="C23" s="103"/>
      <c r="D23" s="109"/>
      <c r="F23" s="165">
        <f t="shared" si="0"/>
        <v>26600000</v>
      </c>
    </row>
    <row r="24" spans="1:6" s="11" customFormat="1" x14ac:dyDescent="0.25">
      <c r="A24" s="107" t="s">
        <v>27</v>
      </c>
      <c r="B24" s="110">
        <v>20250000</v>
      </c>
      <c r="C24" s="103"/>
      <c r="D24" s="109"/>
      <c r="F24" s="165">
        <f t="shared" si="0"/>
        <v>20250000</v>
      </c>
    </row>
    <row r="25" spans="1:6" s="11" customFormat="1" x14ac:dyDescent="0.25">
      <c r="A25" s="107" t="s">
        <v>28</v>
      </c>
      <c r="B25" s="110"/>
      <c r="C25" s="102"/>
      <c r="D25" s="109"/>
      <c r="F25" s="165">
        <f t="shared" si="0"/>
        <v>0</v>
      </c>
    </row>
    <row r="26" spans="1:6" s="11" customFormat="1" x14ac:dyDescent="0.25">
      <c r="A26" s="111" t="s">
        <v>29</v>
      </c>
      <c r="B26" s="110"/>
      <c r="C26" s="110"/>
      <c r="D26" s="109"/>
      <c r="F26" s="165">
        <f t="shared" si="0"/>
        <v>0</v>
      </c>
    </row>
    <row r="27" spans="1:6" s="11" customFormat="1" x14ac:dyDescent="0.25">
      <c r="A27" s="107" t="s">
        <v>30</v>
      </c>
      <c r="B27" s="110">
        <v>1350402543</v>
      </c>
      <c r="C27" s="103"/>
      <c r="D27" s="109"/>
      <c r="F27" s="165">
        <f>+B27+B153+B266</f>
        <v>3458812793</v>
      </c>
    </row>
    <row r="28" spans="1:6" s="11" customFormat="1" x14ac:dyDescent="0.25">
      <c r="A28" s="107" t="s">
        <v>31</v>
      </c>
      <c r="B28" s="110">
        <v>3650000</v>
      </c>
      <c r="C28" s="104"/>
      <c r="D28" s="109"/>
      <c r="F28" s="165">
        <f t="shared" si="0"/>
        <v>3650000</v>
      </c>
    </row>
    <row r="29" spans="1:6" s="11" customFormat="1" x14ac:dyDescent="0.25">
      <c r="A29" s="107" t="s">
        <v>32</v>
      </c>
      <c r="B29" s="110">
        <v>10000000</v>
      </c>
      <c r="C29" s="104"/>
      <c r="D29" s="109"/>
      <c r="F29" s="165">
        <f t="shared" si="0"/>
        <v>14500000</v>
      </c>
    </row>
    <row r="30" spans="1:6" s="11" customFormat="1" x14ac:dyDescent="0.25">
      <c r="A30" s="107" t="s">
        <v>33</v>
      </c>
      <c r="B30" s="110">
        <v>250000</v>
      </c>
      <c r="C30" s="102"/>
      <c r="D30" s="109"/>
      <c r="F30" s="165">
        <f t="shared" si="0"/>
        <v>250000</v>
      </c>
    </row>
    <row r="31" spans="1:6" s="11" customFormat="1" x14ac:dyDescent="0.25">
      <c r="A31" s="107" t="s">
        <v>34</v>
      </c>
      <c r="B31" s="110">
        <v>14050000</v>
      </c>
      <c r="C31" s="103"/>
      <c r="D31" s="109"/>
      <c r="F31" s="165">
        <f t="shared" si="0"/>
        <v>19050000</v>
      </c>
    </row>
    <row r="32" spans="1:6" s="11" customFormat="1" x14ac:dyDescent="0.25">
      <c r="A32" s="107" t="s">
        <v>35</v>
      </c>
      <c r="B32" s="110">
        <v>27450000</v>
      </c>
      <c r="C32" s="103"/>
      <c r="D32" s="109"/>
      <c r="F32" s="165">
        <f t="shared" si="0"/>
        <v>27450000</v>
      </c>
    </row>
    <row r="33" spans="1:6" s="11" customFormat="1" x14ac:dyDescent="0.25">
      <c r="A33" s="107" t="s">
        <v>36</v>
      </c>
      <c r="B33" s="110">
        <v>84000000</v>
      </c>
      <c r="C33" s="103"/>
      <c r="D33" s="109"/>
      <c r="F33" s="165">
        <f t="shared" si="0"/>
        <v>84000000</v>
      </c>
    </row>
    <row r="34" spans="1:6" s="11" customFormat="1" ht="30" x14ac:dyDescent="0.25">
      <c r="A34" s="107" t="s">
        <v>37</v>
      </c>
      <c r="B34" s="110"/>
      <c r="C34" s="102"/>
      <c r="D34" s="109"/>
      <c r="F34" s="165">
        <f t="shared" si="0"/>
        <v>0</v>
      </c>
    </row>
    <row r="35" spans="1:6" s="11" customFormat="1" x14ac:dyDescent="0.25">
      <c r="A35" s="107" t="s">
        <v>38</v>
      </c>
      <c r="B35" s="110">
        <v>158000000</v>
      </c>
      <c r="C35" s="103"/>
      <c r="D35" s="109"/>
      <c r="F35" s="165">
        <f t="shared" si="0"/>
        <v>434120084</v>
      </c>
    </row>
    <row r="36" spans="1:6" s="11" customFormat="1" x14ac:dyDescent="0.25">
      <c r="A36" s="111" t="s">
        <v>39</v>
      </c>
      <c r="B36" s="110"/>
      <c r="C36" s="110"/>
      <c r="D36" s="109"/>
      <c r="F36" s="165">
        <f t="shared" si="0"/>
        <v>0</v>
      </c>
    </row>
    <row r="37" spans="1:6" x14ac:dyDescent="0.25">
      <c r="A37" s="112" t="s">
        <v>40</v>
      </c>
      <c r="B37" s="110">
        <v>2500000</v>
      </c>
      <c r="C37" s="103"/>
      <c r="D37" s="113"/>
      <c r="F37" s="165">
        <f t="shared" si="0"/>
        <v>2500000</v>
      </c>
    </row>
    <row r="38" spans="1:6" x14ac:dyDescent="0.25">
      <c r="A38" s="112" t="s">
        <v>41</v>
      </c>
      <c r="B38" s="110"/>
      <c r="C38" s="103"/>
      <c r="D38" s="113"/>
      <c r="F38" s="165">
        <f t="shared" si="0"/>
        <v>0</v>
      </c>
    </row>
    <row r="39" spans="1:6" x14ac:dyDescent="0.25">
      <c r="A39" s="112" t="s">
        <v>42</v>
      </c>
      <c r="B39" s="110"/>
      <c r="C39" s="110"/>
      <c r="D39" s="113"/>
      <c r="F39" s="165">
        <f t="shared" si="0"/>
        <v>0</v>
      </c>
    </row>
    <row r="40" spans="1:6" ht="30" x14ac:dyDescent="0.25">
      <c r="A40" s="112" t="s">
        <v>43</v>
      </c>
      <c r="B40" s="110"/>
      <c r="C40" s="110"/>
      <c r="D40" s="113"/>
      <c r="F40" s="165">
        <f t="shared" si="0"/>
        <v>0</v>
      </c>
    </row>
    <row r="41" spans="1:6" ht="30" x14ac:dyDescent="0.25">
      <c r="A41" s="112" t="s">
        <v>44</v>
      </c>
      <c r="B41" s="110"/>
      <c r="C41" s="110"/>
      <c r="D41" s="113"/>
      <c r="F41" s="165">
        <f t="shared" si="0"/>
        <v>0</v>
      </c>
    </row>
    <row r="42" spans="1:6" x14ac:dyDescent="0.25">
      <c r="A42" s="112" t="s">
        <v>45</v>
      </c>
      <c r="B42" s="110"/>
      <c r="C42" s="110"/>
      <c r="D42" s="113"/>
      <c r="F42" s="165">
        <f t="shared" si="0"/>
        <v>0</v>
      </c>
    </row>
    <row r="43" spans="1:6" x14ac:dyDescent="0.25">
      <c r="A43" s="112" t="s">
        <v>46</v>
      </c>
      <c r="B43" s="110"/>
      <c r="C43" s="110"/>
      <c r="D43" s="113"/>
      <c r="F43" s="165">
        <f t="shared" si="0"/>
        <v>0</v>
      </c>
    </row>
    <row r="44" spans="1:6" x14ac:dyDescent="0.25">
      <c r="A44" s="114" t="s">
        <v>47</v>
      </c>
      <c r="B44" s="110"/>
      <c r="C44" s="110"/>
      <c r="D44" s="113"/>
      <c r="F44" s="165">
        <f t="shared" si="0"/>
        <v>0</v>
      </c>
    </row>
    <row r="45" spans="1:6" x14ac:dyDescent="0.25">
      <c r="A45" s="112" t="s">
        <v>48</v>
      </c>
      <c r="B45" s="110"/>
      <c r="C45" s="110"/>
      <c r="D45" s="113"/>
      <c r="F45" s="165">
        <f t="shared" si="0"/>
        <v>0</v>
      </c>
    </row>
    <row r="46" spans="1:6" x14ac:dyDescent="0.25">
      <c r="A46" s="112" t="s">
        <v>49</v>
      </c>
      <c r="B46" s="110"/>
      <c r="C46" s="110"/>
      <c r="D46" s="113"/>
      <c r="F46" s="165">
        <f t="shared" si="0"/>
        <v>0</v>
      </c>
    </row>
    <row r="47" spans="1:6" x14ac:dyDescent="0.25">
      <c r="A47" s="112" t="s">
        <v>50</v>
      </c>
      <c r="B47" s="110"/>
      <c r="C47" s="110"/>
      <c r="D47" s="113"/>
      <c r="F47" s="165">
        <f t="shared" si="0"/>
        <v>0</v>
      </c>
    </row>
    <row r="48" spans="1:6" ht="30" x14ac:dyDescent="0.25">
      <c r="A48" s="112" t="s">
        <v>51</v>
      </c>
      <c r="B48" s="110"/>
      <c r="C48" s="110"/>
      <c r="D48" s="113"/>
      <c r="F48" s="165">
        <f t="shared" si="0"/>
        <v>0</v>
      </c>
    </row>
    <row r="49" spans="1:6" ht="30" x14ac:dyDescent="0.25">
      <c r="A49" s="112" t="s">
        <v>52</v>
      </c>
      <c r="B49" s="110"/>
      <c r="C49" s="110"/>
      <c r="D49" s="113"/>
      <c r="F49" s="165">
        <f t="shared" si="0"/>
        <v>0</v>
      </c>
    </row>
    <row r="50" spans="1:6" x14ac:dyDescent="0.25">
      <c r="A50" s="112" t="s">
        <v>53</v>
      </c>
      <c r="B50" s="110"/>
      <c r="C50" s="110"/>
      <c r="D50" s="113"/>
      <c r="F50" s="165">
        <f t="shared" si="0"/>
        <v>0</v>
      </c>
    </row>
    <row r="51" spans="1:6" x14ac:dyDescent="0.25">
      <c r="A51" s="112" t="s">
        <v>54</v>
      </c>
      <c r="B51" s="110"/>
      <c r="C51" s="110"/>
      <c r="D51" s="113"/>
      <c r="F51" s="165">
        <f t="shared" si="0"/>
        <v>0</v>
      </c>
    </row>
    <row r="52" spans="1:6" x14ac:dyDescent="0.25">
      <c r="A52" s="114" t="s">
        <v>55</v>
      </c>
      <c r="B52" s="110"/>
      <c r="C52" s="110"/>
      <c r="D52" s="113"/>
      <c r="F52" s="165">
        <f t="shared" si="0"/>
        <v>0</v>
      </c>
    </row>
    <row r="53" spans="1:6" x14ac:dyDescent="0.25">
      <c r="A53" s="112" t="s">
        <v>56</v>
      </c>
      <c r="B53" s="110">
        <v>5000000</v>
      </c>
      <c r="C53" s="104"/>
      <c r="D53" s="113"/>
      <c r="F53" s="165">
        <f t="shared" si="0"/>
        <v>7500000</v>
      </c>
    </row>
    <row r="54" spans="1:6" ht="30" x14ac:dyDescent="0.25">
      <c r="A54" s="112" t="s">
        <v>275</v>
      </c>
      <c r="B54" s="110">
        <v>5000000</v>
      </c>
      <c r="C54" s="103"/>
      <c r="D54" s="113"/>
      <c r="F54" s="165">
        <f t="shared" si="0"/>
        <v>5000000</v>
      </c>
    </row>
    <row r="55" spans="1:6" x14ac:dyDescent="0.25">
      <c r="A55" s="112" t="s">
        <v>57</v>
      </c>
      <c r="B55" s="110"/>
      <c r="C55" s="102"/>
      <c r="D55" s="113"/>
      <c r="F55" s="165">
        <f t="shared" si="0"/>
        <v>0</v>
      </c>
    </row>
    <row r="56" spans="1:6" x14ac:dyDescent="0.25">
      <c r="A56" s="112" t="s">
        <v>58</v>
      </c>
      <c r="B56" s="110">
        <v>5000000</v>
      </c>
      <c r="C56" s="103"/>
      <c r="D56" s="113"/>
      <c r="F56" s="165">
        <f t="shared" si="0"/>
        <v>27000000</v>
      </c>
    </row>
    <row r="57" spans="1:6" x14ac:dyDescent="0.25">
      <c r="A57" s="112" t="s">
        <v>59</v>
      </c>
      <c r="B57" s="110">
        <v>9325000</v>
      </c>
      <c r="C57" s="103"/>
      <c r="D57" s="113"/>
      <c r="F57" s="165">
        <f t="shared" si="0"/>
        <v>12325000</v>
      </c>
    </row>
    <row r="58" spans="1:6" x14ac:dyDescent="0.25">
      <c r="A58" s="112" t="s">
        <v>60</v>
      </c>
      <c r="B58" s="110">
        <v>200000</v>
      </c>
      <c r="C58" s="103"/>
      <c r="D58" s="113"/>
      <c r="F58" s="165">
        <f t="shared" si="0"/>
        <v>200000</v>
      </c>
    </row>
    <row r="59" spans="1:6" x14ac:dyDescent="0.25">
      <c r="A59" s="112" t="s">
        <v>61</v>
      </c>
      <c r="B59" s="110"/>
      <c r="C59" s="110"/>
      <c r="D59" s="113"/>
      <c r="F59" s="165">
        <f t="shared" si="0"/>
        <v>0</v>
      </c>
    </row>
    <row r="60" spans="1:6" x14ac:dyDescent="0.25">
      <c r="A60" s="112" t="s">
        <v>62</v>
      </c>
      <c r="B60" s="110"/>
      <c r="C60" s="110"/>
      <c r="D60" s="113"/>
      <c r="F60" s="165">
        <f t="shared" si="0"/>
        <v>0</v>
      </c>
    </row>
    <row r="61" spans="1:6" ht="30" x14ac:dyDescent="0.25">
      <c r="A61" s="112" t="s">
        <v>63</v>
      </c>
      <c r="B61" s="110"/>
      <c r="C61" s="110"/>
      <c r="D61" s="113"/>
      <c r="F61" s="165">
        <f t="shared" si="0"/>
        <v>0</v>
      </c>
    </row>
    <row r="62" spans="1:6" x14ac:dyDescent="0.25">
      <c r="A62" s="114" t="s">
        <v>64</v>
      </c>
      <c r="B62" s="110"/>
      <c r="C62" s="110"/>
      <c r="D62" s="113"/>
      <c r="F62" s="165">
        <f t="shared" si="0"/>
        <v>0</v>
      </c>
    </row>
    <row r="63" spans="1:6" x14ac:dyDescent="0.25">
      <c r="A63" s="112" t="s">
        <v>65</v>
      </c>
      <c r="B63" s="110"/>
      <c r="C63" s="110"/>
      <c r="D63" s="113"/>
      <c r="F63" s="165">
        <f t="shared" si="0"/>
        <v>25000000</v>
      </c>
    </row>
    <row r="64" spans="1:6" x14ac:dyDescent="0.25">
      <c r="A64" s="112" t="s">
        <v>66</v>
      </c>
      <c r="B64" s="110"/>
      <c r="C64" s="110"/>
      <c r="D64" s="113"/>
      <c r="F64" s="165">
        <f t="shared" si="0"/>
        <v>0</v>
      </c>
    </row>
    <row r="65" spans="1:6" x14ac:dyDescent="0.25">
      <c r="A65" s="112" t="s">
        <v>67</v>
      </c>
      <c r="B65" s="110"/>
      <c r="C65" s="110"/>
      <c r="D65" s="113"/>
      <c r="F65" s="165">
        <f t="shared" si="0"/>
        <v>0</v>
      </c>
    </row>
    <row r="66" spans="1:6" ht="30" x14ac:dyDescent="0.25">
      <c r="A66" s="112" t="s">
        <v>68</v>
      </c>
      <c r="B66" s="110"/>
      <c r="C66" s="110"/>
      <c r="D66" s="113"/>
      <c r="F66" s="165">
        <f t="shared" si="0"/>
        <v>0</v>
      </c>
    </row>
    <row r="67" spans="1:6" x14ac:dyDescent="0.25">
      <c r="A67" s="114" t="s">
        <v>69</v>
      </c>
      <c r="B67" s="110"/>
      <c r="C67" s="110"/>
      <c r="D67" s="113"/>
      <c r="F67" s="165">
        <f t="shared" si="0"/>
        <v>0</v>
      </c>
    </row>
    <row r="68" spans="1:6" x14ac:dyDescent="0.25">
      <c r="A68" s="112" t="s">
        <v>70</v>
      </c>
      <c r="B68" s="110"/>
      <c r="C68" s="110"/>
      <c r="D68" s="113"/>
      <c r="F68" s="165">
        <f t="shared" si="0"/>
        <v>0</v>
      </c>
    </row>
    <row r="69" spans="1:6" x14ac:dyDescent="0.25">
      <c r="A69" s="112" t="s">
        <v>71</v>
      </c>
      <c r="B69" s="110"/>
      <c r="C69" s="110"/>
      <c r="D69" s="113"/>
      <c r="F69" s="165">
        <f t="shared" si="0"/>
        <v>0</v>
      </c>
    </row>
    <row r="70" spans="1:6" x14ac:dyDescent="0.25">
      <c r="A70" s="114" t="s">
        <v>72</v>
      </c>
      <c r="B70" s="110"/>
      <c r="C70" s="110"/>
      <c r="D70" s="113"/>
      <c r="F70" s="165">
        <f t="shared" si="0"/>
        <v>0</v>
      </c>
    </row>
    <row r="71" spans="1:6" x14ac:dyDescent="0.25">
      <c r="A71" s="112" t="s">
        <v>73</v>
      </c>
      <c r="B71" s="110"/>
      <c r="C71" s="110"/>
      <c r="D71" s="113"/>
      <c r="F71" s="165">
        <f t="shared" si="0"/>
        <v>0</v>
      </c>
    </row>
    <row r="72" spans="1:6" x14ac:dyDescent="0.25">
      <c r="A72" s="112" t="s">
        <v>74</v>
      </c>
      <c r="B72" s="110"/>
      <c r="C72" s="110"/>
      <c r="D72" s="113"/>
      <c r="F72" s="165">
        <f t="shared" si="0"/>
        <v>0</v>
      </c>
    </row>
    <row r="73" spans="1:6" x14ac:dyDescent="0.25">
      <c r="A73" s="112" t="s">
        <v>75</v>
      </c>
      <c r="B73" s="110"/>
      <c r="C73" s="110"/>
      <c r="D73" s="113"/>
      <c r="F73" s="165">
        <f t="shared" si="0"/>
        <v>0</v>
      </c>
    </row>
    <row r="74" spans="1:6" x14ac:dyDescent="0.25">
      <c r="A74" s="115" t="s">
        <v>76</v>
      </c>
      <c r="B74" s="116"/>
      <c r="C74" s="116"/>
      <c r="D74" s="113"/>
      <c r="F74" s="165">
        <f t="shared" si="0"/>
        <v>0</v>
      </c>
    </row>
    <row r="75" spans="1:6" x14ac:dyDescent="0.25">
      <c r="A75" s="117"/>
      <c r="B75" s="110"/>
      <c r="C75" s="110"/>
      <c r="D75" s="113"/>
      <c r="F75" s="165">
        <f t="shared" si="0"/>
        <v>0</v>
      </c>
    </row>
    <row r="76" spans="1:6" x14ac:dyDescent="0.25">
      <c r="A76" s="114" t="s">
        <v>77</v>
      </c>
      <c r="B76" s="110"/>
      <c r="C76" s="110"/>
      <c r="D76" s="113"/>
      <c r="F76" s="165">
        <f t="shared" ref="F76:F87" si="1">+B76+B202</f>
        <v>0</v>
      </c>
    </row>
    <row r="77" spans="1:6" x14ac:dyDescent="0.25">
      <c r="A77" s="114" t="s">
        <v>78</v>
      </c>
      <c r="B77" s="110"/>
      <c r="C77" s="110"/>
      <c r="D77" s="113"/>
      <c r="F77" s="165">
        <f t="shared" si="1"/>
        <v>0</v>
      </c>
    </row>
    <row r="78" spans="1:6" x14ac:dyDescent="0.25">
      <c r="A78" s="112" t="s">
        <v>79</v>
      </c>
      <c r="B78" s="110"/>
      <c r="C78" s="110"/>
      <c r="D78" s="113"/>
      <c r="F78" s="165">
        <f t="shared" si="1"/>
        <v>0</v>
      </c>
    </row>
    <row r="79" spans="1:6" x14ac:dyDescent="0.25">
      <c r="A79" s="112" t="s">
        <v>80</v>
      </c>
      <c r="B79" s="110"/>
      <c r="C79" s="110"/>
      <c r="D79" s="113"/>
      <c r="F79" s="165">
        <f t="shared" si="1"/>
        <v>0</v>
      </c>
    </row>
    <row r="80" spans="1:6" x14ac:dyDescent="0.25">
      <c r="A80" s="114" t="s">
        <v>81</v>
      </c>
      <c r="B80" s="110"/>
      <c r="C80" s="110"/>
      <c r="D80" s="113"/>
      <c r="F80" s="165">
        <f t="shared" si="1"/>
        <v>0</v>
      </c>
    </row>
    <row r="81" spans="1:6" x14ac:dyDescent="0.25">
      <c r="A81" s="112" t="s">
        <v>82</v>
      </c>
      <c r="B81" s="110"/>
      <c r="C81" s="110"/>
      <c r="D81" s="113"/>
      <c r="F81" s="165">
        <f t="shared" si="1"/>
        <v>0</v>
      </c>
    </row>
    <row r="82" spans="1:6" x14ac:dyDescent="0.25">
      <c r="A82" s="112" t="s">
        <v>83</v>
      </c>
      <c r="B82" s="110"/>
      <c r="C82" s="110"/>
      <c r="D82" s="113"/>
      <c r="F82" s="165">
        <f t="shared" si="1"/>
        <v>0</v>
      </c>
    </row>
    <row r="83" spans="1:6" x14ac:dyDescent="0.25">
      <c r="A83" s="114" t="s">
        <v>84</v>
      </c>
      <c r="B83" s="110"/>
      <c r="C83" s="110"/>
      <c r="D83" s="113"/>
      <c r="F83" s="165">
        <f t="shared" si="1"/>
        <v>0</v>
      </c>
    </row>
    <row r="84" spans="1:6" x14ac:dyDescent="0.25">
      <c r="A84" s="112" t="s">
        <v>85</v>
      </c>
      <c r="B84" s="110"/>
      <c r="C84" s="110"/>
      <c r="D84" s="113"/>
      <c r="F84" s="165">
        <f t="shared" si="1"/>
        <v>0</v>
      </c>
    </row>
    <row r="85" spans="1:6" x14ac:dyDescent="0.25">
      <c r="A85" s="115" t="s">
        <v>86</v>
      </c>
      <c r="B85" s="116"/>
      <c r="C85" s="116"/>
      <c r="D85" s="113"/>
      <c r="F85" s="165">
        <f t="shared" si="1"/>
        <v>0</v>
      </c>
    </row>
    <row r="86" spans="1:6" x14ac:dyDescent="0.25">
      <c r="A86" s="113"/>
      <c r="B86" s="110"/>
      <c r="C86" s="110"/>
      <c r="D86" s="113"/>
      <c r="F86" s="165">
        <f t="shared" si="1"/>
        <v>0</v>
      </c>
    </row>
    <row r="87" spans="1:6" ht="15.75" x14ac:dyDescent="0.25">
      <c r="A87" s="118" t="s">
        <v>87</v>
      </c>
      <c r="B87" s="119">
        <f>SUM(B11:B86)</f>
        <v>2787002677</v>
      </c>
      <c r="C87" s="119">
        <f>SUM(C11:C86)</f>
        <v>0</v>
      </c>
      <c r="D87" s="113"/>
      <c r="F87" s="165">
        <f t="shared" si="1"/>
        <v>4518983011</v>
      </c>
    </row>
    <row r="88" spans="1:6" ht="15.75" x14ac:dyDescent="0.25">
      <c r="A88" s="35" t="s">
        <v>102</v>
      </c>
      <c r="B88" s="11"/>
      <c r="C88" s="11"/>
      <c r="D88" s="8"/>
    </row>
    <row r="89" spans="1:6" ht="15.75" x14ac:dyDescent="0.25">
      <c r="A89" s="10" t="s">
        <v>103</v>
      </c>
      <c r="B89" s="11"/>
      <c r="C89" s="11"/>
      <c r="D89" s="8"/>
    </row>
    <row r="90" spans="1:6" ht="15.75" x14ac:dyDescent="0.25">
      <c r="A90" s="10" t="s">
        <v>104</v>
      </c>
      <c r="B90" s="11"/>
      <c r="C90" s="11"/>
      <c r="D90" s="8"/>
    </row>
    <row r="91" spans="1:6" ht="15.75" x14ac:dyDescent="0.25">
      <c r="A91" s="10" t="s">
        <v>105</v>
      </c>
      <c r="B91" s="11"/>
      <c r="C91" s="11"/>
      <c r="D91" s="8"/>
    </row>
    <row r="92" spans="1:6" ht="15.75" x14ac:dyDescent="0.25">
      <c r="A92" s="34" t="s">
        <v>106</v>
      </c>
      <c r="B92" s="11"/>
      <c r="C92" s="11"/>
      <c r="D92" s="8"/>
    </row>
    <row r="93" spans="1:6" ht="15.75" x14ac:dyDescent="0.25">
      <c r="A93" s="10" t="s">
        <v>108</v>
      </c>
      <c r="B93" s="11"/>
      <c r="C93" s="11"/>
      <c r="D93" s="8"/>
    </row>
    <row r="94" spans="1:6" ht="15.75" x14ac:dyDescent="0.25">
      <c r="A94" s="10" t="s">
        <v>107</v>
      </c>
      <c r="B94" s="11"/>
      <c r="C94" s="11"/>
      <c r="D94" s="8"/>
    </row>
    <row r="95" spans="1:6" ht="15.75" x14ac:dyDescent="0.25">
      <c r="A95" s="7"/>
      <c r="B95" s="15"/>
      <c r="C95" s="15"/>
      <c r="D95" s="8"/>
    </row>
    <row r="96" spans="1:6" ht="15.75" x14ac:dyDescent="0.25">
      <c r="A96" s="7"/>
      <c r="B96" s="15"/>
      <c r="C96" s="15"/>
      <c r="D96" s="8"/>
    </row>
    <row r="97" spans="1:4" ht="15.75" x14ac:dyDescent="0.25">
      <c r="A97" s="7"/>
      <c r="B97" s="15"/>
      <c r="C97" s="15"/>
      <c r="D97" s="8"/>
    </row>
    <row r="98" spans="1:4" ht="15.75" x14ac:dyDescent="0.25">
      <c r="A98" s="7"/>
      <c r="B98" s="15"/>
      <c r="C98" s="15"/>
      <c r="D98" s="8"/>
    </row>
    <row r="99" spans="1:4" ht="15.75" x14ac:dyDescent="0.25">
      <c r="A99" s="7"/>
      <c r="B99" s="15"/>
      <c r="C99" s="15"/>
      <c r="D99" s="8"/>
    </row>
    <row r="100" spans="1:4" ht="15.75" x14ac:dyDescent="0.25">
      <c r="A100" s="7"/>
      <c r="B100" s="15"/>
      <c r="C100" s="15"/>
      <c r="D100" s="8"/>
    </row>
    <row r="101" spans="1:4" x14ac:dyDescent="0.25">
      <c r="B101" s="91"/>
    </row>
    <row r="102" spans="1:4" ht="15.75" x14ac:dyDescent="0.25">
      <c r="A102" s="7" t="s">
        <v>276</v>
      </c>
      <c r="B102" s="133" t="s">
        <v>90</v>
      </c>
      <c r="C102" s="133"/>
    </row>
    <row r="103" spans="1:4" ht="15.75" x14ac:dyDescent="0.25">
      <c r="A103" s="4"/>
      <c r="B103" s="4"/>
      <c r="C103" s="4"/>
    </row>
    <row r="104" spans="1:4" ht="15.75" x14ac:dyDescent="0.25">
      <c r="A104" s="71"/>
      <c r="B104" s="4"/>
      <c r="C104" s="4"/>
    </row>
    <row r="105" spans="1:4" ht="18.75" x14ac:dyDescent="0.3">
      <c r="A105" s="99" t="s">
        <v>277</v>
      </c>
      <c r="B105" s="142" t="s">
        <v>92</v>
      </c>
      <c r="C105" s="143"/>
    </row>
    <row r="106" spans="1:4" ht="15.75" x14ac:dyDescent="0.25">
      <c r="A106" s="7" t="s">
        <v>253</v>
      </c>
      <c r="B106" s="133" t="s">
        <v>94</v>
      </c>
      <c r="C106" s="133"/>
    </row>
    <row r="107" spans="1:4" x14ac:dyDescent="0.25">
      <c r="A107" s="100"/>
    </row>
    <row r="127" spans="1:3" x14ac:dyDescent="0.25">
      <c r="A127" s="137" t="s">
        <v>271</v>
      </c>
      <c r="B127" s="138"/>
      <c r="C127" s="138"/>
    </row>
    <row r="128" spans="1:3" ht="27.75" x14ac:dyDescent="0.25">
      <c r="A128" s="139" t="s">
        <v>1</v>
      </c>
      <c r="B128" s="139"/>
      <c r="C128" s="139"/>
    </row>
    <row r="129" spans="1:3" x14ac:dyDescent="0.25">
      <c r="A129" s="137" t="s">
        <v>272</v>
      </c>
      <c r="B129" s="138"/>
      <c r="C129" s="138"/>
    </row>
    <row r="130" spans="1:3" x14ac:dyDescent="0.25">
      <c r="A130" s="137"/>
      <c r="B130" s="138"/>
      <c r="C130" s="138"/>
    </row>
    <row r="131" spans="1:3" ht="15.75" x14ac:dyDescent="0.25">
      <c r="A131" s="141" t="s">
        <v>273</v>
      </c>
      <c r="B131" s="141"/>
      <c r="C131" s="141"/>
    </row>
    <row r="132" spans="1:3" x14ac:dyDescent="0.25">
      <c r="A132" s="136" t="s">
        <v>274</v>
      </c>
      <c r="B132" s="136"/>
      <c r="C132" s="136"/>
    </row>
    <row r="133" spans="1:3" x14ac:dyDescent="0.25">
      <c r="A133" s="140" t="s">
        <v>279</v>
      </c>
      <c r="B133" s="140"/>
      <c r="C133" s="140"/>
    </row>
    <row r="134" spans="1:3" ht="31.5" x14ac:dyDescent="0.25">
      <c r="A134" s="73" t="s">
        <v>11</v>
      </c>
      <c r="B134" s="74" t="s">
        <v>251</v>
      </c>
      <c r="C134" s="75" t="s">
        <v>252</v>
      </c>
    </row>
    <row r="135" spans="1:3" x14ac:dyDescent="0.25">
      <c r="A135" s="76" t="s">
        <v>12</v>
      </c>
      <c r="B135" s="77"/>
      <c r="C135" s="78"/>
    </row>
    <row r="136" spans="1:3" x14ac:dyDescent="0.25">
      <c r="A136" s="79" t="s">
        <v>13</v>
      </c>
      <c r="B136" s="80"/>
      <c r="C136" s="81"/>
    </row>
    <row r="137" spans="1:3" x14ac:dyDescent="0.25">
      <c r="A137" s="82" t="s">
        <v>14</v>
      </c>
      <c r="B137" s="83"/>
      <c r="C137" s="84"/>
    </row>
    <row r="138" spans="1:3" x14ac:dyDescent="0.25">
      <c r="A138" s="82" t="s">
        <v>15</v>
      </c>
      <c r="B138" s="84"/>
      <c r="C138" s="84"/>
    </row>
    <row r="139" spans="1:3" x14ac:dyDescent="0.25">
      <c r="A139" s="82" t="s">
        <v>16</v>
      </c>
      <c r="B139" s="84"/>
      <c r="C139" s="84"/>
    </row>
    <row r="140" spans="1:3" x14ac:dyDescent="0.25">
      <c r="A140" s="82" t="s">
        <v>17</v>
      </c>
      <c r="B140" s="84"/>
      <c r="C140" s="84"/>
    </row>
    <row r="141" spans="1:3" x14ac:dyDescent="0.25">
      <c r="A141" s="82" t="s">
        <v>18</v>
      </c>
      <c r="B141" s="84"/>
      <c r="C141" s="84"/>
    </row>
    <row r="142" spans="1:3" x14ac:dyDescent="0.25">
      <c r="A142" s="85" t="s">
        <v>19</v>
      </c>
      <c r="B142" s="40"/>
      <c r="C142" s="101"/>
    </row>
    <row r="143" spans="1:3" x14ac:dyDescent="0.25">
      <c r="A143" s="82" t="s">
        <v>20</v>
      </c>
      <c r="B143" s="84"/>
      <c r="C143" s="84"/>
    </row>
    <row r="144" spans="1:3" x14ac:dyDescent="0.25">
      <c r="A144" s="82" t="s">
        <v>21</v>
      </c>
      <c r="B144" s="84"/>
      <c r="C144" s="84"/>
    </row>
    <row r="145" spans="1:3" x14ac:dyDescent="0.25">
      <c r="A145" s="82" t="s">
        <v>22</v>
      </c>
      <c r="B145" s="84"/>
      <c r="C145" s="84"/>
    </row>
    <row r="146" spans="1:3" x14ac:dyDescent="0.25">
      <c r="A146" s="82" t="s">
        <v>23</v>
      </c>
      <c r="B146" s="84"/>
      <c r="C146" s="84"/>
    </row>
    <row r="147" spans="1:3" x14ac:dyDescent="0.25">
      <c r="A147" s="82" t="s">
        <v>24</v>
      </c>
      <c r="B147" s="84"/>
      <c r="C147" s="84"/>
    </row>
    <row r="148" spans="1:3" x14ac:dyDescent="0.25">
      <c r="A148" s="82" t="s">
        <v>25</v>
      </c>
      <c r="B148" s="84"/>
      <c r="C148" s="84"/>
    </row>
    <row r="149" spans="1:3" ht="30" x14ac:dyDescent="0.25">
      <c r="A149" s="82" t="s">
        <v>26</v>
      </c>
      <c r="B149" s="84">
        <v>5000000</v>
      </c>
      <c r="C149" s="84"/>
    </row>
    <row r="150" spans="1:3" x14ac:dyDescent="0.25">
      <c r="A150" s="82" t="s">
        <v>27</v>
      </c>
      <c r="B150" s="84"/>
      <c r="C150" s="84"/>
    </row>
    <row r="151" spans="1:3" x14ac:dyDescent="0.25">
      <c r="A151" s="82" t="s">
        <v>28</v>
      </c>
      <c r="B151" s="84"/>
      <c r="C151" s="84"/>
    </row>
    <row r="152" spans="1:3" x14ac:dyDescent="0.25">
      <c r="A152" s="85" t="s">
        <v>29</v>
      </c>
      <c r="B152" s="84"/>
      <c r="C152" s="84"/>
    </row>
    <row r="153" spans="1:3" x14ac:dyDescent="0.25">
      <c r="A153" s="82" t="s">
        <v>30</v>
      </c>
      <c r="B153" s="84">
        <v>1388860250</v>
      </c>
      <c r="C153" s="84"/>
    </row>
    <row r="154" spans="1:3" x14ac:dyDescent="0.25">
      <c r="A154" s="82" t="s">
        <v>31</v>
      </c>
      <c r="B154" s="84"/>
      <c r="C154" s="84"/>
    </row>
    <row r="155" spans="1:3" x14ac:dyDescent="0.25">
      <c r="A155" s="82" t="s">
        <v>32</v>
      </c>
      <c r="B155" s="84">
        <v>4500000</v>
      </c>
      <c r="C155" s="84"/>
    </row>
    <row r="156" spans="1:3" x14ac:dyDescent="0.25">
      <c r="A156" s="82" t="s">
        <v>33</v>
      </c>
      <c r="B156" s="84"/>
      <c r="C156" s="84"/>
    </row>
    <row r="157" spans="1:3" x14ac:dyDescent="0.25">
      <c r="A157" s="82" t="s">
        <v>34</v>
      </c>
      <c r="B157" s="84">
        <v>5000000</v>
      </c>
      <c r="C157" s="84"/>
    </row>
    <row r="158" spans="1:3" x14ac:dyDescent="0.25">
      <c r="A158" s="82" t="s">
        <v>35</v>
      </c>
      <c r="B158" s="84"/>
      <c r="C158" s="84"/>
    </row>
    <row r="159" spans="1:3" x14ac:dyDescent="0.25">
      <c r="A159" s="82" t="s">
        <v>36</v>
      </c>
      <c r="B159" s="84"/>
      <c r="C159" s="84"/>
    </row>
    <row r="160" spans="1:3" ht="30" x14ac:dyDescent="0.25">
      <c r="A160" s="82" t="s">
        <v>37</v>
      </c>
      <c r="B160" s="84"/>
      <c r="C160" s="84"/>
    </row>
    <row r="161" spans="1:3" x14ac:dyDescent="0.25">
      <c r="A161" s="82" t="s">
        <v>38</v>
      </c>
      <c r="B161" s="84">
        <v>276120084</v>
      </c>
      <c r="C161" s="84"/>
    </row>
    <row r="162" spans="1:3" x14ac:dyDescent="0.25">
      <c r="A162" s="85" t="s">
        <v>39</v>
      </c>
      <c r="B162" s="84"/>
      <c r="C162" s="84"/>
    </row>
    <row r="163" spans="1:3" x14ac:dyDescent="0.25">
      <c r="A163" s="86" t="s">
        <v>40</v>
      </c>
      <c r="B163" s="84"/>
      <c r="C163" s="84"/>
    </row>
    <row r="164" spans="1:3" x14ac:dyDescent="0.25">
      <c r="A164" s="86" t="s">
        <v>41</v>
      </c>
      <c r="B164" s="84"/>
      <c r="C164" s="84"/>
    </row>
    <row r="165" spans="1:3" x14ac:dyDescent="0.25">
      <c r="A165" s="86" t="s">
        <v>42</v>
      </c>
      <c r="B165" s="84"/>
      <c r="C165" s="84"/>
    </row>
    <row r="166" spans="1:3" ht="30" x14ac:dyDescent="0.25">
      <c r="A166" s="86" t="s">
        <v>43</v>
      </c>
      <c r="B166" s="84"/>
      <c r="C166" s="84"/>
    </row>
    <row r="167" spans="1:3" ht="30" x14ac:dyDescent="0.25">
      <c r="A167" s="86" t="s">
        <v>44</v>
      </c>
      <c r="B167" s="84"/>
      <c r="C167" s="84"/>
    </row>
    <row r="168" spans="1:3" x14ac:dyDescent="0.25">
      <c r="A168" s="86" t="s">
        <v>45</v>
      </c>
      <c r="B168" s="84"/>
      <c r="C168" s="84"/>
    </row>
    <row r="169" spans="1:3" x14ac:dyDescent="0.25">
      <c r="A169" s="86" t="s">
        <v>46</v>
      </c>
      <c r="B169" s="84"/>
      <c r="C169" s="84"/>
    </row>
    <row r="170" spans="1:3" x14ac:dyDescent="0.25">
      <c r="A170" s="87" t="s">
        <v>47</v>
      </c>
      <c r="B170" s="84"/>
      <c r="C170" s="84"/>
    </row>
    <row r="171" spans="1:3" x14ac:dyDescent="0.25">
      <c r="A171" s="86" t="s">
        <v>48</v>
      </c>
      <c r="B171" s="84"/>
      <c r="C171" s="84"/>
    </row>
    <row r="172" spans="1:3" x14ac:dyDescent="0.25">
      <c r="A172" s="86" t="s">
        <v>49</v>
      </c>
      <c r="B172" s="84"/>
      <c r="C172" s="84"/>
    </row>
    <row r="173" spans="1:3" x14ac:dyDescent="0.25">
      <c r="A173" s="86" t="s">
        <v>50</v>
      </c>
      <c r="B173" s="84"/>
      <c r="C173" s="84"/>
    </row>
    <row r="174" spans="1:3" ht="30" x14ac:dyDescent="0.25">
      <c r="A174" s="86" t="s">
        <v>51</v>
      </c>
      <c r="B174" s="84"/>
      <c r="C174" s="84"/>
    </row>
    <row r="175" spans="1:3" ht="30" x14ac:dyDescent="0.25">
      <c r="A175" s="86" t="s">
        <v>52</v>
      </c>
      <c r="B175" s="84"/>
      <c r="C175" s="84"/>
    </row>
    <row r="176" spans="1:3" x14ac:dyDescent="0.25">
      <c r="A176" s="86" t="s">
        <v>53</v>
      </c>
      <c r="B176" s="84"/>
      <c r="C176" s="84"/>
    </row>
    <row r="177" spans="1:3" x14ac:dyDescent="0.25">
      <c r="A177" s="86" t="s">
        <v>54</v>
      </c>
      <c r="B177" s="84"/>
      <c r="C177" s="84"/>
    </row>
    <row r="178" spans="1:3" x14ac:dyDescent="0.25">
      <c r="A178" s="87" t="s">
        <v>55</v>
      </c>
      <c r="B178" s="84"/>
      <c r="C178" s="84"/>
    </row>
    <row r="179" spans="1:3" x14ac:dyDescent="0.25">
      <c r="A179" s="86" t="s">
        <v>56</v>
      </c>
      <c r="B179" s="84">
        <v>2500000</v>
      </c>
      <c r="C179" s="84"/>
    </row>
    <row r="180" spans="1:3" ht="30" x14ac:dyDescent="0.25">
      <c r="A180" s="86" t="s">
        <v>275</v>
      </c>
      <c r="B180" s="84"/>
      <c r="C180" s="84"/>
    </row>
    <row r="181" spans="1:3" x14ac:dyDescent="0.25">
      <c r="A181" s="86" t="s">
        <v>57</v>
      </c>
      <c r="B181" s="84"/>
      <c r="C181" s="84"/>
    </row>
    <row r="182" spans="1:3" x14ac:dyDescent="0.25">
      <c r="A182" s="86" t="s">
        <v>58</v>
      </c>
      <c r="B182" s="84">
        <v>22000000</v>
      </c>
      <c r="C182" s="84"/>
    </row>
    <row r="183" spans="1:3" x14ac:dyDescent="0.25">
      <c r="A183" s="86" t="s">
        <v>59</v>
      </c>
      <c r="B183" s="84">
        <v>3000000</v>
      </c>
      <c r="C183" s="84"/>
    </row>
    <row r="184" spans="1:3" x14ac:dyDescent="0.25">
      <c r="A184" s="86" t="s">
        <v>60</v>
      </c>
      <c r="B184" s="84"/>
      <c r="C184" s="84"/>
    </row>
    <row r="185" spans="1:3" x14ac:dyDescent="0.25">
      <c r="A185" s="86" t="s">
        <v>61</v>
      </c>
      <c r="B185" s="84"/>
      <c r="C185" s="84"/>
    </row>
    <row r="186" spans="1:3" x14ac:dyDescent="0.25">
      <c r="A186" s="86" t="s">
        <v>62</v>
      </c>
      <c r="B186" s="84"/>
      <c r="C186" s="84"/>
    </row>
    <row r="187" spans="1:3" ht="30" x14ac:dyDescent="0.25">
      <c r="A187" s="86" t="s">
        <v>63</v>
      </c>
      <c r="B187" s="84"/>
      <c r="C187" s="84"/>
    </row>
    <row r="188" spans="1:3" x14ac:dyDescent="0.25">
      <c r="A188" s="87" t="s">
        <v>64</v>
      </c>
      <c r="B188" s="84"/>
      <c r="C188" s="84"/>
    </row>
    <row r="189" spans="1:3" x14ac:dyDescent="0.25">
      <c r="A189" s="86" t="s">
        <v>65</v>
      </c>
      <c r="B189" s="84">
        <v>25000000</v>
      </c>
      <c r="C189" s="84"/>
    </row>
    <row r="190" spans="1:3" x14ac:dyDescent="0.25">
      <c r="A190" s="86" t="s">
        <v>66</v>
      </c>
      <c r="B190" s="84"/>
      <c r="C190" s="84"/>
    </row>
    <row r="191" spans="1:3" x14ac:dyDescent="0.25">
      <c r="A191" s="86" t="s">
        <v>67</v>
      </c>
      <c r="B191" s="84"/>
      <c r="C191" s="84"/>
    </row>
    <row r="192" spans="1:3" ht="30" x14ac:dyDescent="0.25">
      <c r="A192" s="86" t="s">
        <v>68</v>
      </c>
      <c r="B192" s="84"/>
      <c r="C192" s="84"/>
    </row>
    <row r="193" spans="1:3" x14ac:dyDescent="0.25">
      <c r="A193" s="87" t="s">
        <v>69</v>
      </c>
      <c r="B193" s="84"/>
      <c r="C193" s="84"/>
    </row>
    <row r="194" spans="1:3" x14ac:dyDescent="0.25">
      <c r="A194" s="86" t="s">
        <v>70</v>
      </c>
      <c r="B194" s="84"/>
      <c r="C194" s="84"/>
    </row>
    <row r="195" spans="1:3" x14ac:dyDescent="0.25">
      <c r="A195" s="86" t="s">
        <v>71</v>
      </c>
      <c r="B195" s="84"/>
      <c r="C195" s="84"/>
    </row>
    <row r="196" spans="1:3" x14ac:dyDescent="0.25">
      <c r="A196" s="87" t="s">
        <v>72</v>
      </c>
      <c r="B196" s="84"/>
      <c r="C196" s="84"/>
    </row>
    <row r="197" spans="1:3" x14ac:dyDescent="0.25">
      <c r="A197" s="86" t="s">
        <v>73</v>
      </c>
      <c r="B197" s="84"/>
      <c r="C197" s="84"/>
    </row>
    <row r="198" spans="1:3" x14ac:dyDescent="0.25">
      <c r="A198" s="86" t="s">
        <v>74</v>
      </c>
      <c r="B198" s="84"/>
      <c r="C198" s="84"/>
    </row>
    <row r="199" spans="1:3" x14ac:dyDescent="0.25">
      <c r="A199" s="86" t="s">
        <v>75</v>
      </c>
      <c r="B199" s="84"/>
      <c r="C199" s="84"/>
    </row>
    <row r="200" spans="1:3" x14ac:dyDescent="0.25">
      <c r="A200" s="88" t="s">
        <v>76</v>
      </c>
      <c r="B200" s="89"/>
      <c r="C200" s="89"/>
    </row>
    <row r="201" spans="1:3" x14ac:dyDescent="0.25">
      <c r="A201" s="90"/>
      <c r="B201" s="84"/>
      <c r="C201" s="84"/>
    </row>
    <row r="202" spans="1:3" x14ac:dyDescent="0.25">
      <c r="A202" s="87" t="s">
        <v>77</v>
      </c>
      <c r="B202" s="84"/>
      <c r="C202" s="84"/>
    </row>
    <row r="203" spans="1:3" x14ac:dyDescent="0.25">
      <c r="A203" s="87" t="s">
        <v>78</v>
      </c>
      <c r="B203" s="84"/>
      <c r="C203" s="84"/>
    </row>
    <row r="204" spans="1:3" x14ac:dyDescent="0.25">
      <c r="A204" s="86" t="s">
        <v>79</v>
      </c>
      <c r="B204" s="84"/>
      <c r="C204" s="84"/>
    </row>
    <row r="205" spans="1:3" x14ac:dyDescent="0.25">
      <c r="A205" s="86" t="s">
        <v>80</v>
      </c>
      <c r="B205" s="84"/>
      <c r="C205" s="84"/>
    </row>
    <row r="206" spans="1:3" x14ac:dyDescent="0.25">
      <c r="A206" s="87" t="s">
        <v>81</v>
      </c>
      <c r="B206" s="84"/>
      <c r="C206" s="84"/>
    </row>
    <row r="207" spans="1:3" x14ac:dyDescent="0.25">
      <c r="A207" s="86" t="s">
        <v>82</v>
      </c>
      <c r="B207" s="84"/>
      <c r="C207" s="84"/>
    </row>
    <row r="208" spans="1:3" x14ac:dyDescent="0.25">
      <c r="A208" s="86" t="s">
        <v>83</v>
      </c>
      <c r="B208" s="84"/>
      <c r="C208" s="84"/>
    </row>
    <row r="209" spans="1:3" x14ac:dyDescent="0.25">
      <c r="A209" s="87" t="s">
        <v>84</v>
      </c>
      <c r="B209" s="84"/>
      <c r="C209" s="84"/>
    </row>
    <row r="210" spans="1:3" x14ac:dyDescent="0.25">
      <c r="A210" s="86" t="s">
        <v>85</v>
      </c>
      <c r="B210" s="84"/>
      <c r="C210" s="84"/>
    </row>
    <row r="211" spans="1:3" x14ac:dyDescent="0.25">
      <c r="A211" s="88" t="s">
        <v>86</v>
      </c>
      <c r="B211" s="92"/>
      <c r="C211" s="93"/>
    </row>
    <row r="212" spans="1:3" x14ac:dyDescent="0.25">
      <c r="A212" s="94"/>
      <c r="B212" s="95"/>
      <c r="C212" s="96"/>
    </row>
    <row r="213" spans="1:3" ht="15.75" x14ac:dyDescent="0.25">
      <c r="A213" s="97" t="s">
        <v>87</v>
      </c>
      <c r="B213" s="98">
        <f>SUM(B137:B212)</f>
        <v>1731980334</v>
      </c>
      <c r="C213" s="98">
        <f>SUM(C137:C212)</f>
        <v>0</v>
      </c>
    </row>
    <row r="214" spans="1:3" x14ac:dyDescent="0.25">
      <c r="A214" s="35" t="s">
        <v>102</v>
      </c>
      <c r="B214" s="11"/>
      <c r="C214" s="11"/>
    </row>
    <row r="215" spans="1:3" x14ac:dyDescent="0.25">
      <c r="A215" s="10" t="s">
        <v>103</v>
      </c>
      <c r="B215" s="11"/>
      <c r="C215" s="11"/>
    </row>
    <row r="216" spans="1:3" x14ac:dyDescent="0.25">
      <c r="A216" s="10" t="s">
        <v>104</v>
      </c>
      <c r="B216" s="11"/>
      <c r="C216" s="11"/>
    </row>
    <row r="217" spans="1:3" x14ac:dyDescent="0.25">
      <c r="A217" s="10" t="s">
        <v>105</v>
      </c>
      <c r="B217" s="11"/>
      <c r="C217" s="11"/>
    </row>
    <row r="218" spans="1:3" x14ac:dyDescent="0.25">
      <c r="A218" s="34" t="s">
        <v>106</v>
      </c>
      <c r="B218" s="11"/>
      <c r="C218" s="11"/>
    </row>
    <row r="219" spans="1:3" x14ac:dyDescent="0.25">
      <c r="A219" s="10" t="s">
        <v>108</v>
      </c>
      <c r="B219" s="11"/>
      <c r="C219" s="11"/>
    </row>
    <row r="220" spans="1:3" x14ac:dyDescent="0.25">
      <c r="A220" s="10" t="s">
        <v>107</v>
      </c>
      <c r="B220" s="11"/>
      <c r="C220" s="11"/>
    </row>
    <row r="221" spans="1:3" ht="15.75" x14ac:dyDescent="0.25">
      <c r="A221" s="7"/>
      <c r="B221" s="15"/>
      <c r="C221" s="15"/>
    </row>
    <row r="222" spans="1:3" ht="15.75" x14ac:dyDescent="0.25">
      <c r="A222" s="7"/>
      <c r="B222" s="15"/>
      <c r="C222" s="15"/>
    </row>
    <row r="223" spans="1:3" ht="15.75" x14ac:dyDescent="0.25">
      <c r="A223" s="7"/>
      <c r="B223" s="15"/>
      <c r="C223" s="15"/>
    </row>
    <row r="227" spans="1:3" ht="15.75" x14ac:dyDescent="0.25">
      <c r="A227" s="7" t="s">
        <v>276</v>
      </c>
      <c r="B227" s="133" t="s">
        <v>90</v>
      </c>
      <c r="C227" s="133"/>
    </row>
    <row r="228" spans="1:3" ht="15.75" x14ac:dyDescent="0.25">
      <c r="A228" s="4"/>
      <c r="B228" s="4"/>
      <c r="C228" s="4"/>
    </row>
    <row r="229" spans="1:3" ht="15.75" x14ac:dyDescent="0.25">
      <c r="A229" s="71"/>
      <c r="B229" s="4"/>
      <c r="C229" s="4"/>
    </row>
    <row r="230" spans="1:3" ht="18.75" x14ac:dyDescent="0.3">
      <c r="A230" s="99" t="s">
        <v>277</v>
      </c>
      <c r="B230" s="142" t="s">
        <v>92</v>
      </c>
      <c r="C230" s="143"/>
    </row>
    <row r="231" spans="1:3" ht="15.75" x14ac:dyDescent="0.25">
      <c r="A231" s="7" t="s">
        <v>253</v>
      </c>
      <c r="B231" s="133" t="s">
        <v>94</v>
      </c>
      <c r="C231" s="133"/>
    </row>
    <row r="232" spans="1:3" x14ac:dyDescent="0.25">
      <c r="A232" s="100"/>
    </row>
    <row r="240" spans="1:3" x14ac:dyDescent="0.25">
      <c r="A240" s="137" t="s">
        <v>271</v>
      </c>
      <c r="B240" s="138"/>
      <c r="C240" s="138"/>
    </row>
    <row r="241" spans="1:3" ht="27.75" x14ac:dyDescent="0.25">
      <c r="A241" s="139" t="s">
        <v>1</v>
      </c>
      <c r="B241" s="139"/>
      <c r="C241" s="139"/>
    </row>
    <row r="242" spans="1:3" x14ac:dyDescent="0.25">
      <c r="A242" s="137" t="s">
        <v>272</v>
      </c>
      <c r="B242" s="138"/>
      <c r="C242" s="138"/>
    </row>
    <row r="243" spans="1:3" x14ac:dyDescent="0.25">
      <c r="A243" s="137"/>
      <c r="B243" s="138"/>
      <c r="C243" s="138"/>
    </row>
    <row r="244" spans="1:3" ht="15.75" x14ac:dyDescent="0.25">
      <c r="A244" s="141" t="s">
        <v>273</v>
      </c>
      <c r="B244" s="141"/>
      <c r="C244" s="141"/>
    </row>
    <row r="245" spans="1:3" x14ac:dyDescent="0.25">
      <c r="A245" s="136" t="s">
        <v>274</v>
      </c>
      <c r="B245" s="136"/>
      <c r="C245" s="136"/>
    </row>
    <row r="246" spans="1:3" x14ac:dyDescent="0.25">
      <c r="A246" s="140" t="s">
        <v>303</v>
      </c>
      <c r="B246" s="140"/>
      <c r="C246" s="140"/>
    </row>
    <row r="247" spans="1:3" ht="31.5" x14ac:dyDescent="0.25">
      <c r="A247" s="73" t="s">
        <v>11</v>
      </c>
      <c r="B247" s="74" t="s">
        <v>251</v>
      </c>
      <c r="C247" s="75" t="s">
        <v>252</v>
      </c>
    </row>
    <row r="248" spans="1:3" x14ac:dyDescent="0.25">
      <c r="A248" s="76" t="s">
        <v>12</v>
      </c>
      <c r="B248" s="77"/>
      <c r="C248" s="78"/>
    </row>
    <row r="249" spans="1:3" x14ac:dyDescent="0.25">
      <c r="A249" s="87" t="s">
        <v>13</v>
      </c>
      <c r="B249" s="161"/>
      <c r="C249" s="162"/>
    </row>
    <row r="250" spans="1:3" x14ac:dyDescent="0.25">
      <c r="A250" s="82" t="s">
        <v>14</v>
      </c>
      <c r="B250" s="108"/>
      <c r="C250" s="110"/>
    </row>
    <row r="251" spans="1:3" x14ac:dyDescent="0.25">
      <c r="A251" s="82" t="s">
        <v>15</v>
      </c>
      <c r="B251" s="110"/>
      <c r="C251" s="110"/>
    </row>
    <row r="252" spans="1:3" x14ac:dyDescent="0.25">
      <c r="A252" s="82" t="s">
        <v>16</v>
      </c>
      <c r="B252" s="110"/>
      <c r="C252" s="110"/>
    </row>
    <row r="253" spans="1:3" x14ac:dyDescent="0.25">
      <c r="A253" s="82" t="s">
        <v>17</v>
      </c>
      <c r="B253" s="110"/>
      <c r="C253" s="110"/>
    </row>
    <row r="254" spans="1:3" x14ac:dyDescent="0.25">
      <c r="A254" s="82" t="s">
        <v>18</v>
      </c>
      <c r="B254" s="110"/>
      <c r="C254" s="110"/>
    </row>
    <row r="255" spans="1:3" x14ac:dyDescent="0.25">
      <c r="A255" s="85" t="s">
        <v>19</v>
      </c>
      <c r="B255" s="37"/>
      <c r="C255" s="163"/>
    </row>
    <row r="256" spans="1:3" x14ac:dyDescent="0.25">
      <c r="A256" s="82" t="s">
        <v>20</v>
      </c>
      <c r="B256" s="110"/>
      <c r="C256" s="110"/>
    </row>
    <row r="257" spans="1:3" x14ac:dyDescent="0.25">
      <c r="A257" s="82" t="s">
        <v>21</v>
      </c>
      <c r="B257" s="110"/>
      <c r="C257" s="110"/>
    </row>
    <row r="258" spans="1:3" x14ac:dyDescent="0.25">
      <c r="A258" s="82" t="s">
        <v>22</v>
      </c>
      <c r="B258" s="110"/>
      <c r="C258" s="110"/>
    </row>
    <row r="259" spans="1:3" x14ac:dyDescent="0.25">
      <c r="A259" s="82" t="s">
        <v>23</v>
      </c>
      <c r="B259" s="110"/>
      <c r="C259" s="110"/>
    </row>
    <row r="260" spans="1:3" x14ac:dyDescent="0.25">
      <c r="A260" s="82" t="s">
        <v>24</v>
      </c>
      <c r="B260" s="110"/>
      <c r="C260" s="110"/>
    </row>
    <row r="261" spans="1:3" x14ac:dyDescent="0.25">
      <c r="A261" s="82" t="s">
        <v>25</v>
      </c>
      <c r="B261" s="110"/>
      <c r="C261" s="110"/>
    </row>
    <row r="262" spans="1:3" ht="30" x14ac:dyDescent="0.25">
      <c r="A262" s="82" t="s">
        <v>26</v>
      </c>
      <c r="B262" s="110"/>
      <c r="C262" s="110"/>
    </row>
    <row r="263" spans="1:3" x14ac:dyDescent="0.25">
      <c r="A263" s="82" t="s">
        <v>27</v>
      </c>
      <c r="B263" s="110"/>
      <c r="C263" s="110"/>
    </row>
    <row r="264" spans="1:3" x14ac:dyDescent="0.25">
      <c r="A264" s="82" t="s">
        <v>28</v>
      </c>
      <c r="B264" s="110"/>
      <c r="C264" s="110"/>
    </row>
    <row r="265" spans="1:3" x14ac:dyDescent="0.25">
      <c r="A265" s="85" t="s">
        <v>29</v>
      </c>
      <c r="B265" s="110"/>
      <c r="C265" s="110"/>
    </row>
    <row r="266" spans="1:3" x14ac:dyDescent="0.25">
      <c r="A266" s="82" t="s">
        <v>30</v>
      </c>
      <c r="B266" s="110">
        <v>719550000</v>
      </c>
      <c r="C266" s="110"/>
    </row>
    <row r="267" spans="1:3" x14ac:dyDescent="0.25">
      <c r="A267" s="82" t="s">
        <v>31</v>
      </c>
      <c r="B267" s="110"/>
      <c r="C267" s="110"/>
    </row>
    <row r="268" spans="1:3" x14ac:dyDescent="0.25">
      <c r="A268" s="82" t="s">
        <v>32</v>
      </c>
      <c r="B268" s="110"/>
      <c r="C268" s="110"/>
    </row>
    <row r="269" spans="1:3" x14ac:dyDescent="0.25">
      <c r="A269" s="82" t="s">
        <v>33</v>
      </c>
      <c r="B269" s="110"/>
      <c r="C269" s="110"/>
    </row>
    <row r="270" spans="1:3" x14ac:dyDescent="0.25">
      <c r="A270" s="82" t="s">
        <v>34</v>
      </c>
      <c r="B270" s="110"/>
      <c r="C270" s="110"/>
    </row>
    <row r="271" spans="1:3" x14ac:dyDescent="0.25">
      <c r="A271" s="82" t="s">
        <v>35</v>
      </c>
      <c r="B271" s="110"/>
      <c r="C271" s="110"/>
    </row>
    <row r="272" spans="1:3" x14ac:dyDescent="0.25">
      <c r="A272" s="82" t="s">
        <v>36</v>
      </c>
      <c r="B272" s="110"/>
      <c r="C272" s="110"/>
    </row>
    <row r="273" spans="1:3" ht="30" x14ac:dyDescent="0.25">
      <c r="A273" s="82" t="s">
        <v>37</v>
      </c>
      <c r="B273" s="110"/>
      <c r="C273" s="110"/>
    </row>
    <row r="274" spans="1:3" x14ac:dyDescent="0.25">
      <c r="A274" s="82" t="s">
        <v>38</v>
      </c>
      <c r="B274" s="110"/>
      <c r="C274" s="110"/>
    </row>
    <row r="275" spans="1:3" x14ac:dyDescent="0.25">
      <c r="A275" s="85" t="s">
        <v>39</v>
      </c>
      <c r="B275" s="110"/>
      <c r="C275" s="110"/>
    </row>
    <row r="276" spans="1:3" x14ac:dyDescent="0.25">
      <c r="A276" s="86" t="s">
        <v>40</v>
      </c>
      <c r="B276" s="110"/>
      <c r="C276" s="110"/>
    </row>
    <row r="277" spans="1:3" x14ac:dyDescent="0.25">
      <c r="A277" s="86" t="s">
        <v>41</v>
      </c>
      <c r="B277" s="110"/>
      <c r="C277" s="110"/>
    </row>
    <row r="278" spans="1:3" x14ac:dyDescent="0.25">
      <c r="A278" s="86" t="s">
        <v>42</v>
      </c>
      <c r="B278" s="110"/>
      <c r="C278" s="110"/>
    </row>
    <row r="279" spans="1:3" ht="30" x14ac:dyDescent="0.25">
      <c r="A279" s="86" t="s">
        <v>43</v>
      </c>
      <c r="B279" s="110"/>
      <c r="C279" s="110"/>
    </row>
    <row r="280" spans="1:3" ht="30" x14ac:dyDescent="0.25">
      <c r="A280" s="86" t="s">
        <v>44</v>
      </c>
      <c r="B280" s="110"/>
      <c r="C280" s="110"/>
    </row>
    <row r="281" spans="1:3" x14ac:dyDescent="0.25">
      <c r="A281" s="86" t="s">
        <v>45</v>
      </c>
      <c r="B281" s="110"/>
      <c r="C281" s="110"/>
    </row>
    <row r="282" spans="1:3" x14ac:dyDescent="0.25">
      <c r="A282" s="86" t="s">
        <v>46</v>
      </c>
      <c r="B282" s="110"/>
      <c r="C282" s="110"/>
    </row>
    <row r="283" spans="1:3" x14ac:dyDescent="0.25">
      <c r="A283" s="87" t="s">
        <v>47</v>
      </c>
      <c r="B283" s="110"/>
      <c r="C283" s="110"/>
    </row>
    <row r="284" spans="1:3" x14ac:dyDescent="0.25">
      <c r="A284" s="86" t="s">
        <v>48</v>
      </c>
      <c r="B284" s="110"/>
      <c r="C284" s="110"/>
    </row>
    <row r="285" spans="1:3" x14ac:dyDescent="0.25">
      <c r="A285" s="86" t="s">
        <v>49</v>
      </c>
      <c r="B285" s="110"/>
      <c r="C285" s="110"/>
    </row>
    <row r="286" spans="1:3" x14ac:dyDescent="0.25">
      <c r="A286" s="86" t="s">
        <v>50</v>
      </c>
      <c r="B286" s="110"/>
      <c r="C286" s="110"/>
    </row>
    <row r="287" spans="1:3" ht="30" x14ac:dyDescent="0.25">
      <c r="A287" s="86" t="s">
        <v>51</v>
      </c>
      <c r="B287" s="110"/>
      <c r="C287" s="110"/>
    </row>
    <row r="288" spans="1:3" ht="30" x14ac:dyDescent="0.25">
      <c r="A288" s="86" t="s">
        <v>52</v>
      </c>
      <c r="B288" s="110"/>
      <c r="C288" s="110"/>
    </row>
    <row r="289" spans="1:3" x14ac:dyDescent="0.25">
      <c r="A289" s="86" t="s">
        <v>53</v>
      </c>
      <c r="B289" s="110"/>
      <c r="C289" s="110"/>
    </row>
    <row r="290" spans="1:3" x14ac:dyDescent="0.25">
      <c r="A290" s="86" t="s">
        <v>54</v>
      </c>
      <c r="B290" s="110"/>
      <c r="C290" s="110"/>
    </row>
    <row r="291" spans="1:3" x14ac:dyDescent="0.25">
      <c r="A291" s="87" t="s">
        <v>55</v>
      </c>
      <c r="B291" s="110"/>
      <c r="C291" s="110"/>
    </row>
    <row r="292" spans="1:3" x14ac:dyDescent="0.25">
      <c r="A292" s="86" t="s">
        <v>56</v>
      </c>
      <c r="B292" s="110"/>
      <c r="C292" s="110"/>
    </row>
    <row r="293" spans="1:3" ht="30" x14ac:dyDescent="0.25">
      <c r="A293" s="86" t="s">
        <v>275</v>
      </c>
      <c r="B293" s="110"/>
      <c r="C293" s="110"/>
    </row>
    <row r="294" spans="1:3" x14ac:dyDescent="0.25">
      <c r="A294" s="86" t="s">
        <v>57</v>
      </c>
      <c r="B294" s="110"/>
      <c r="C294" s="110"/>
    </row>
    <row r="295" spans="1:3" x14ac:dyDescent="0.25">
      <c r="A295" s="86" t="s">
        <v>58</v>
      </c>
      <c r="B295" s="110"/>
      <c r="C295" s="110"/>
    </row>
    <row r="296" spans="1:3" x14ac:dyDescent="0.25">
      <c r="A296" s="86" t="s">
        <v>59</v>
      </c>
      <c r="B296" s="110"/>
      <c r="C296" s="110"/>
    </row>
    <row r="297" spans="1:3" x14ac:dyDescent="0.25">
      <c r="A297" s="86" t="s">
        <v>60</v>
      </c>
      <c r="B297" s="110"/>
      <c r="C297" s="110"/>
    </row>
    <row r="298" spans="1:3" x14ac:dyDescent="0.25">
      <c r="A298" s="86" t="s">
        <v>61</v>
      </c>
      <c r="B298" s="110"/>
      <c r="C298" s="110"/>
    </row>
    <row r="299" spans="1:3" x14ac:dyDescent="0.25">
      <c r="A299" s="86" t="s">
        <v>62</v>
      </c>
      <c r="B299" s="110"/>
      <c r="C299" s="110"/>
    </row>
    <row r="300" spans="1:3" ht="30" x14ac:dyDescent="0.25">
      <c r="A300" s="86" t="s">
        <v>63</v>
      </c>
      <c r="B300" s="110"/>
      <c r="C300" s="110"/>
    </row>
    <row r="301" spans="1:3" x14ac:dyDescent="0.25">
      <c r="A301" s="87" t="s">
        <v>64</v>
      </c>
      <c r="B301" s="110"/>
      <c r="C301" s="110"/>
    </row>
    <row r="302" spans="1:3" x14ac:dyDescent="0.25">
      <c r="A302" s="86" t="s">
        <v>65</v>
      </c>
      <c r="B302" s="110"/>
      <c r="C302" s="110"/>
    </row>
    <row r="303" spans="1:3" x14ac:dyDescent="0.25">
      <c r="A303" s="86" t="s">
        <v>66</v>
      </c>
      <c r="B303" s="110"/>
      <c r="C303" s="110"/>
    </row>
    <row r="304" spans="1:3" x14ac:dyDescent="0.25">
      <c r="A304" s="86" t="s">
        <v>67</v>
      </c>
      <c r="B304" s="110"/>
      <c r="C304" s="110"/>
    </row>
    <row r="305" spans="1:3" ht="30" x14ac:dyDescent="0.25">
      <c r="A305" s="86" t="s">
        <v>68</v>
      </c>
      <c r="B305" s="110"/>
      <c r="C305" s="110"/>
    </row>
    <row r="306" spans="1:3" x14ac:dyDescent="0.25">
      <c r="A306" s="87" t="s">
        <v>69</v>
      </c>
      <c r="B306" s="110"/>
      <c r="C306" s="110"/>
    </row>
    <row r="307" spans="1:3" x14ac:dyDescent="0.25">
      <c r="A307" s="86" t="s">
        <v>70</v>
      </c>
      <c r="B307" s="110"/>
      <c r="C307" s="110"/>
    </row>
    <row r="308" spans="1:3" x14ac:dyDescent="0.25">
      <c r="A308" s="86" t="s">
        <v>71</v>
      </c>
      <c r="B308" s="110"/>
      <c r="C308" s="110"/>
    </row>
    <row r="309" spans="1:3" x14ac:dyDescent="0.25">
      <c r="A309" s="87" t="s">
        <v>72</v>
      </c>
      <c r="B309" s="110"/>
      <c r="C309" s="110"/>
    </row>
    <row r="310" spans="1:3" x14ac:dyDescent="0.25">
      <c r="A310" s="86" t="s">
        <v>73</v>
      </c>
      <c r="B310" s="110"/>
      <c r="C310" s="110"/>
    </row>
    <row r="311" spans="1:3" x14ac:dyDescent="0.25">
      <c r="A311" s="86" t="s">
        <v>74</v>
      </c>
      <c r="B311" s="110"/>
      <c r="C311" s="110"/>
    </row>
    <row r="312" spans="1:3" x14ac:dyDescent="0.25">
      <c r="A312" s="86" t="s">
        <v>75</v>
      </c>
      <c r="B312" s="110"/>
      <c r="C312" s="110"/>
    </row>
    <row r="313" spans="1:3" x14ac:dyDescent="0.25">
      <c r="A313" s="88" t="s">
        <v>76</v>
      </c>
      <c r="B313" s="160"/>
      <c r="C313" s="160"/>
    </row>
    <row r="314" spans="1:3" x14ac:dyDescent="0.25">
      <c r="A314" s="90"/>
      <c r="B314" s="84"/>
      <c r="C314" s="84"/>
    </row>
    <row r="315" spans="1:3" x14ac:dyDescent="0.25">
      <c r="A315" s="87" t="s">
        <v>77</v>
      </c>
      <c r="B315" s="84"/>
      <c r="C315" s="84"/>
    </row>
    <row r="316" spans="1:3" x14ac:dyDescent="0.25">
      <c r="A316" s="87" t="s">
        <v>78</v>
      </c>
      <c r="B316" s="84"/>
      <c r="C316" s="84"/>
    </row>
    <row r="317" spans="1:3" x14ac:dyDescent="0.25">
      <c r="A317" s="86" t="s">
        <v>79</v>
      </c>
      <c r="B317" s="84"/>
      <c r="C317" s="84"/>
    </row>
    <row r="318" spans="1:3" x14ac:dyDescent="0.25">
      <c r="A318" s="86" t="s">
        <v>80</v>
      </c>
      <c r="B318" s="84"/>
      <c r="C318" s="84"/>
    </row>
    <row r="319" spans="1:3" x14ac:dyDescent="0.25">
      <c r="A319" s="87" t="s">
        <v>81</v>
      </c>
      <c r="B319" s="84"/>
      <c r="C319" s="84"/>
    </row>
    <row r="320" spans="1:3" x14ac:dyDescent="0.25">
      <c r="A320" s="86" t="s">
        <v>82</v>
      </c>
      <c r="B320" s="84"/>
      <c r="C320" s="84"/>
    </row>
    <row r="321" spans="1:3" x14ac:dyDescent="0.25">
      <c r="A321" s="86" t="s">
        <v>83</v>
      </c>
      <c r="B321" s="84"/>
      <c r="C321" s="84"/>
    </row>
    <row r="322" spans="1:3" x14ac:dyDescent="0.25">
      <c r="A322" s="87" t="s">
        <v>84</v>
      </c>
      <c r="B322" s="84"/>
      <c r="C322" s="84"/>
    </row>
    <row r="323" spans="1:3" x14ac:dyDescent="0.25">
      <c r="A323" s="86" t="s">
        <v>85</v>
      </c>
      <c r="B323" s="84"/>
      <c r="C323" s="84"/>
    </row>
    <row r="324" spans="1:3" x14ac:dyDescent="0.25">
      <c r="A324" s="88" t="s">
        <v>86</v>
      </c>
      <c r="B324" s="92"/>
      <c r="C324" s="93"/>
    </row>
    <row r="325" spans="1:3" x14ac:dyDescent="0.25">
      <c r="A325" s="94"/>
      <c r="B325" s="95"/>
      <c r="C325" s="96"/>
    </row>
    <row r="326" spans="1:3" ht="15.75" x14ac:dyDescent="0.25">
      <c r="A326" s="97" t="s">
        <v>87</v>
      </c>
      <c r="B326" s="98">
        <f>SUM(B250:B325)</f>
        <v>719550000</v>
      </c>
      <c r="C326" s="98">
        <f>SUM(C250:C325)</f>
        <v>0</v>
      </c>
    </row>
    <row r="327" spans="1:3" x14ac:dyDescent="0.25">
      <c r="A327" s="35" t="s">
        <v>102</v>
      </c>
      <c r="B327" s="11"/>
      <c r="C327" s="11"/>
    </row>
    <row r="328" spans="1:3" x14ac:dyDescent="0.25">
      <c r="A328" s="10" t="s">
        <v>103</v>
      </c>
      <c r="B328" s="11"/>
      <c r="C328" s="11"/>
    </row>
    <row r="329" spans="1:3" x14ac:dyDescent="0.25">
      <c r="A329" s="10" t="s">
        <v>104</v>
      </c>
      <c r="B329" s="11"/>
      <c r="C329" s="11"/>
    </row>
    <row r="330" spans="1:3" x14ac:dyDescent="0.25">
      <c r="A330" s="10" t="s">
        <v>105</v>
      </c>
      <c r="B330" s="11"/>
      <c r="C330" s="11"/>
    </row>
    <row r="331" spans="1:3" x14ac:dyDescent="0.25">
      <c r="A331" s="34" t="s">
        <v>106</v>
      </c>
      <c r="B331" s="11"/>
      <c r="C331" s="11"/>
    </row>
    <row r="332" spans="1:3" x14ac:dyDescent="0.25">
      <c r="A332" s="10" t="s">
        <v>108</v>
      </c>
      <c r="B332" s="11"/>
      <c r="C332" s="11"/>
    </row>
    <row r="333" spans="1:3" x14ac:dyDescent="0.25">
      <c r="A333" s="10" t="s">
        <v>107</v>
      </c>
      <c r="B333" s="11"/>
      <c r="C333" s="11"/>
    </row>
    <row r="334" spans="1:3" ht="15.75" x14ac:dyDescent="0.25">
      <c r="A334" s="7"/>
      <c r="B334" s="15"/>
      <c r="C334" s="15"/>
    </row>
    <row r="335" spans="1:3" ht="15.75" x14ac:dyDescent="0.25">
      <c r="A335" s="7"/>
      <c r="B335" s="15"/>
      <c r="C335" s="15"/>
    </row>
    <row r="336" spans="1:3" ht="15.75" x14ac:dyDescent="0.25">
      <c r="A336" s="7"/>
      <c r="B336" s="15"/>
      <c r="C336" s="15"/>
    </row>
    <row r="340" spans="1:3" ht="15.75" x14ac:dyDescent="0.25">
      <c r="A340" s="7" t="s">
        <v>276</v>
      </c>
      <c r="B340" s="133" t="s">
        <v>90</v>
      </c>
      <c r="C340" s="133"/>
    </row>
    <row r="341" spans="1:3" ht="15.75" x14ac:dyDescent="0.25">
      <c r="A341" s="4"/>
      <c r="B341" s="4"/>
      <c r="C341" s="4"/>
    </row>
    <row r="342" spans="1:3" ht="15.75" x14ac:dyDescent="0.25">
      <c r="A342" s="124"/>
      <c r="B342" s="4"/>
      <c r="C342" s="4"/>
    </row>
    <row r="343" spans="1:3" ht="18.75" x14ac:dyDescent="0.3">
      <c r="A343" s="99" t="s">
        <v>277</v>
      </c>
      <c r="B343" s="142" t="s">
        <v>92</v>
      </c>
      <c r="C343" s="143"/>
    </row>
    <row r="344" spans="1:3" ht="15.75" x14ac:dyDescent="0.25">
      <c r="A344" s="7" t="s">
        <v>253</v>
      </c>
      <c r="B344" s="133" t="s">
        <v>94</v>
      </c>
      <c r="C344" s="133"/>
    </row>
    <row r="345" spans="1:3" x14ac:dyDescent="0.25">
      <c r="A345" s="100"/>
    </row>
  </sheetData>
  <mergeCells count="30">
    <mergeCell ref="A245:C245"/>
    <mergeCell ref="A246:C246"/>
    <mergeCell ref="B340:C340"/>
    <mergeCell ref="B343:C343"/>
    <mergeCell ref="B344:C344"/>
    <mergeCell ref="A240:C240"/>
    <mergeCell ref="A241:C241"/>
    <mergeCell ref="A242:C242"/>
    <mergeCell ref="A243:C243"/>
    <mergeCell ref="A244:C244"/>
    <mergeCell ref="B231:C231"/>
    <mergeCell ref="B102:C102"/>
    <mergeCell ref="B105:C105"/>
    <mergeCell ref="B106:C106"/>
    <mergeCell ref="A133:C133"/>
    <mergeCell ref="A131:C131"/>
    <mergeCell ref="A132:C132"/>
    <mergeCell ref="B227:C227"/>
    <mergeCell ref="B230:C230"/>
    <mergeCell ref="A1:C1"/>
    <mergeCell ref="A2:C2"/>
    <mergeCell ref="A3:C3"/>
    <mergeCell ref="A4:C4"/>
    <mergeCell ref="A5:C5"/>
    <mergeCell ref="A6:C6"/>
    <mergeCell ref="A127:C127"/>
    <mergeCell ref="A128:C128"/>
    <mergeCell ref="A129:C129"/>
    <mergeCell ref="A130:C130"/>
    <mergeCell ref="A7:C7"/>
  </mergeCells>
  <printOptions horizontalCentered="1"/>
  <pageMargins left="0.19685039370078741" right="0.11811023622047245" top="0.43307086614173229" bottom="0.35433070866141736" header="0.31496062992125984" footer="0.31496062992125984"/>
  <pageSetup scale="7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44"/>
  <sheetViews>
    <sheetView topLeftCell="A88" zoomScale="120" zoomScaleNormal="120" workbookViewId="0">
      <selection activeCell="A8" sqref="A8:F8"/>
    </sheetView>
  </sheetViews>
  <sheetFormatPr baseColWidth="10" defaultRowHeight="15" x14ac:dyDescent="0.25"/>
  <cols>
    <col min="1" max="1" width="8.42578125" style="10" customWidth="1"/>
    <col min="2" max="2" width="38.5703125" style="17" customWidth="1"/>
    <col min="3" max="3" width="16.28515625" style="1" customWidth="1"/>
    <col min="4" max="4" width="18.28515625" style="3" customWidth="1"/>
    <col min="5" max="5" width="18" style="1" customWidth="1"/>
    <col min="6" max="6" width="17.140625" style="2" customWidth="1"/>
    <col min="7" max="16384" width="11.42578125" style="10"/>
  </cols>
  <sheetData>
    <row r="1" spans="1:61" x14ac:dyDescent="0.25">
      <c r="A1" s="129"/>
      <c r="B1" s="129"/>
      <c r="C1" s="129"/>
      <c r="D1" s="129"/>
      <c r="E1" s="129"/>
      <c r="F1" s="129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</row>
    <row r="2" spans="1:61" x14ac:dyDescent="0.25">
      <c r="A2" s="129"/>
      <c r="B2" s="129"/>
      <c r="C2" s="129"/>
      <c r="D2" s="129"/>
      <c r="E2" s="129"/>
      <c r="F2" s="12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</row>
    <row r="3" spans="1:61" x14ac:dyDescent="0.25">
      <c r="A3" s="129"/>
      <c r="B3" s="129"/>
      <c r="C3" s="129"/>
      <c r="D3" s="129"/>
      <c r="E3" s="129"/>
      <c r="F3" s="12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</row>
    <row r="4" spans="1:61" ht="15.75" x14ac:dyDescent="0.25">
      <c r="A4" s="128" t="s">
        <v>0</v>
      </c>
      <c r="B4" s="145"/>
      <c r="C4" s="145"/>
      <c r="D4" s="145"/>
      <c r="E4" s="145"/>
      <c r="F4" s="145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1:61" ht="30" x14ac:dyDescent="0.25">
      <c r="A5" s="130" t="s">
        <v>1</v>
      </c>
      <c r="B5" s="146"/>
      <c r="C5" s="146"/>
      <c r="D5" s="146"/>
      <c r="E5" s="146"/>
      <c r="F5" s="146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1:61" x14ac:dyDescent="0.25">
      <c r="A6" s="131" t="s">
        <v>97</v>
      </c>
      <c r="B6" s="147"/>
      <c r="C6" s="147"/>
      <c r="D6" s="147"/>
      <c r="E6" s="147"/>
      <c r="F6" s="147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1:61" x14ac:dyDescent="0.25">
      <c r="A7" s="131" t="s">
        <v>98</v>
      </c>
      <c r="B7" s="147"/>
      <c r="C7" s="147"/>
      <c r="D7" s="147"/>
      <c r="E7" s="147"/>
      <c r="F7" s="147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1:61" ht="15.75" x14ac:dyDescent="0.25">
      <c r="A8" s="128" t="s">
        <v>2</v>
      </c>
      <c r="B8" s="145"/>
      <c r="C8" s="145"/>
      <c r="D8" s="145"/>
      <c r="E8" s="145"/>
      <c r="F8" s="145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</row>
    <row r="9" spans="1:61" ht="16.5" thickBot="1" x14ac:dyDescent="0.3">
      <c r="A9" s="128">
        <v>2023</v>
      </c>
      <c r="B9" s="145"/>
      <c r="C9" s="145"/>
      <c r="D9" s="145"/>
      <c r="E9" s="145"/>
      <c r="F9" s="145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</row>
    <row r="10" spans="1:61" ht="25.5" x14ac:dyDescent="0.25">
      <c r="A10" s="19" t="s">
        <v>10</v>
      </c>
      <c r="B10" s="20" t="s">
        <v>3</v>
      </c>
      <c r="C10" s="21" t="s">
        <v>4</v>
      </c>
      <c r="D10" s="22" t="s">
        <v>5</v>
      </c>
      <c r="E10" s="22" t="s">
        <v>101</v>
      </c>
      <c r="F10" s="23" t="s">
        <v>6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</row>
    <row r="11" spans="1:61" s="11" customFormat="1" x14ac:dyDescent="0.25">
      <c r="A11" s="144" t="s">
        <v>7</v>
      </c>
      <c r="B11" s="144"/>
      <c r="C11" s="158">
        <f>SUM(C12:C97)</f>
        <v>2787002677</v>
      </c>
      <c r="D11" s="158">
        <f t="shared" ref="D11:F11" si="0">SUM(D12:D97)</f>
        <v>-88148404.599999994</v>
      </c>
      <c r="E11" s="158">
        <f t="shared" si="0"/>
        <v>2394005777.7800012</v>
      </c>
      <c r="F11" s="158">
        <f t="shared" si="0"/>
        <v>304848494.62000012</v>
      </c>
    </row>
    <row r="12" spans="1:61" s="11" customFormat="1" ht="19.5" customHeight="1" x14ac:dyDescent="0.25">
      <c r="A12" s="126" t="s">
        <v>254</v>
      </c>
      <c r="B12" s="126" t="s">
        <v>261</v>
      </c>
      <c r="C12" s="37">
        <v>575230050</v>
      </c>
      <c r="D12" s="37">
        <v>-92305960.109999999</v>
      </c>
      <c r="E12" s="37">
        <v>415920526.05000001</v>
      </c>
      <c r="F12" s="37">
        <v>67003563.840000004</v>
      </c>
    </row>
    <row r="13" spans="1:61" s="13" customFormat="1" x14ac:dyDescent="0.25">
      <c r="A13" s="126" t="s">
        <v>255</v>
      </c>
      <c r="B13" s="126" t="s">
        <v>262</v>
      </c>
      <c r="C13" s="37">
        <v>95646010</v>
      </c>
      <c r="D13" s="38">
        <v>0</v>
      </c>
      <c r="E13" s="37">
        <v>42805555</v>
      </c>
      <c r="F13" s="37">
        <v>52840455</v>
      </c>
    </row>
    <row r="14" spans="1:61" s="13" customFormat="1" x14ac:dyDescent="0.25">
      <c r="A14" s="126" t="s">
        <v>256</v>
      </c>
      <c r="B14" s="126" t="s">
        <v>263</v>
      </c>
      <c r="C14" s="37">
        <v>1800000</v>
      </c>
      <c r="D14" s="38">
        <v>0</v>
      </c>
      <c r="E14" s="37">
        <v>550000</v>
      </c>
      <c r="F14" s="37">
        <v>1250000</v>
      </c>
    </row>
    <row r="15" spans="1:61" s="13" customFormat="1" x14ac:dyDescent="0.25">
      <c r="A15" s="126" t="s">
        <v>289</v>
      </c>
      <c r="B15" s="126" t="s">
        <v>290</v>
      </c>
      <c r="C15" s="37">
        <v>53465050</v>
      </c>
      <c r="D15" s="38">
        <v>0</v>
      </c>
      <c r="E15" s="37">
        <v>53465050</v>
      </c>
      <c r="F15" s="38">
        <v>0</v>
      </c>
    </row>
    <row r="16" spans="1:61" s="13" customFormat="1" x14ac:dyDescent="0.25">
      <c r="A16" s="126" t="s">
        <v>257</v>
      </c>
      <c r="B16" s="126" t="s">
        <v>264</v>
      </c>
      <c r="C16" s="37">
        <v>9900000</v>
      </c>
      <c r="D16" s="37">
        <v>3040453.54</v>
      </c>
      <c r="E16" s="37">
        <v>12056240.24</v>
      </c>
      <c r="F16" s="37">
        <v>884213.3</v>
      </c>
    </row>
    <row r="17" spans="1:6" s="13" customFormat="1" x14ac:dyDescent="0.25">
      <c r="A17" s="159" t="s">
        <v>291</v>
      </c>
      <c r="B17" s="159" t="s">
        <v>292</v>
      </c>
      <c r="C17" s="45">
        <v>34500000</v>
      </c>
      <c r="D17" s="46">
        <v>0</v>
      </c>
      <c r="E17" s="45">
        <v>25108550</v>
      </c>
      <c r="F17" s="45">
        <v>9391450</v>
      </c>
    </row>
    <row r="18" spans="1:6" s="13" customFormat="1" x14ac:dyDescent="0.25">
      <c r="A18" s="159" t="s">
        <v>293</v>
      </c>
      <c r="B18" s="159" t="s">
        <v>294</v>
      </c>
      <c r="C18" s="45">
        <v>53230050</v>
      </c>
      <c r="D18" s="46">
        <v>0</v>
      </c>
      <c r="E18" s="45">
        <v>31033599</v>
      </c>
      <c r="F18" s="45">
        <v>22196451</v>
      </c>
    </row>
    <row r="19" spans="1:6" s="13" customFormat="1" x14ac:dyDescent="0.25">
      <c r="A19" s="159" t="s">
        <v>295</v>
      </c>
      <c r="B19" s="159" t="s">
        <v>296</v>
      </c>
      <c r="C19" s="45">
        <v>5000000</v>
      </c>
      <c r="D19" s="46">
        <v>0</v>
      </c>
      <c r="E19" s="45">
        <v>1860676.09</v>
      </c>
      <c r="F19" s="45">
        <v>3139323.91</v>
      </c>
    </row>
    <row r="20" spans="1:6" s="13" customFormat="1" x14ac:dyDescent="0.25">
      <c r="A20" s="159" t="s">
        <v>297</v>
      </c>
      <c r="B20" s="159" t="s">
        <v>298</v>
      </c>
      <c r="C20" s="45">
        <v>42584040</v>
      </c>
      <c r="D20" s="46">
        <v>0</v>
      </c>
      <c r="E20" s="45">
        <v>40293169.640000001</v>
      </c>
      <c r="F20" s="45">
        <v>2290870.36</v>
      </c>
    </row>
    <row r="21" spans="1:6" s="13" customFormat="1" x14ac:dyDescent="0.25">
      <c r="A21" s="126" t="s">
        <v>258</v>
      </c>
      <c r="B21" s="126" t="s">
        <v>299</v>
      </c>
      <c r="C21" s="37">
        <v>100000</v>
      </c>
      <c r="D21" s="38">
        <v>0</v>
      </c>
      <c r="E21" s="38">
        <v>0</v>
      </c>
      <c r="F21" s="37">
        <v>100000</v>
      </c>
    </row>
    <row r="22" spans="1:6" s="13" customFormat="1" x14ac:dyDescent="0.25">
      <c r="A22" s="126" t="s">
        <v>259</v>
      </c>
      <c r="B22" s="126" t="s">
        <v>300</v>
      </c>
      <c r="C22" s="37">
        <v>41380785</v>
      </c>
      <c r="D22" s="38">
        <v>0</v>
      </c>
      <c r="E22" s="37">
        <v>32297402.859999999</v>
      </c>
      <c r="F22" s="37">
        <v>9083382.1400000006</v>
      </c>
    </row>
    <row r="23" spans="1:6" s="13" customFormat="1" x14ac:dyDescent="0.25">
      <c r="A23" s="126" t="s">
        <v>110</v>
      </c>
      <c r="B23" s="126" t="s">
        <v>111</v>
      </c>
      <c r="C23" s="37">
        <v>41439150</v>
      </c>
      <c r="D23" s="38">
        <v>0</v>
      </c>
      <c r="E23" s="37">
        <v>32389279.82</v>
      </c>
      <c r="F23" s="37">
        <v>9049870.1799999997</v>
      </c>
    </row>
    <row r="24" spans="1:6" s="13" customFormat="1" x14ac:dyDescent="0.25">
      <c r="A24" s="126" t="s">
        <v>112</v>
      </c>
      <c r="B24" s="126" t="s">
        <v>113</v>
      </c>
      <c r="C24" s="37">
        <v>750000</v>
      </c>
      <c r="D24" s="38">
        <v>0</v>
      </c>
      <c r="E24" s="37">
        <v>5110532.9800000004</v>
      </c>
      <c r="F24" s="37">
        <v>-4360532.9800000004</v>
      </c>
    </row>
    <row r="25" spans="1:6" s="13" customFormat="1" x14ac:dyDescent="0.25">
      <c r="A25" s="126" t="s">
        <v>114</v>
      </c>
      <c r="B25" s="126" t="s">
        <v>115</v>
      </c>
      <c r="C25" s="37">
        <v>200000</v>
      </c>
      <c r="D25" s="38">
        <v>0</v>
      </c>
      <c r="E25" s="38">
        <v>0</v>
      </c>
      <c r="F25" s="37">
        <v>200000</v>
      </c>
    </row>
    <row r="26" spans="1:6" s="13" customFormat="1" x14ac:dyDescent="0.25">
      <c r="A26" s="126" t="s">
        <v>116</v>
      </c>
      <c r="B26" s="126" t="s">
        <v>117</v>
      </c>
      <c r="C26" s="37">
        <v>10000000</v>
      </c>
      <c r="D26" s="38">
        <v>0</v>
      </c>
      <c r="E26" s="37">
        <v>6867941.0599999996</v>
      </c>
      <c r="F26" s="37">
        <v>3132058.94</v>
      </c>
    </row>
    <row r="27" spans="1:6" s="13" customFormat="1" x14ac:dyDescent="0.25">
      <c r="A27" s="126" t="s">
        <v>118</v>
      </c>
      <c r="B27" s="126" t="s">
        <v>119</v>
      </c>
      <c r="C27" s="37">
        <v>12000000</v>
      </c>
      <c r="D27" s="38">
        <v>0</v>
      </c>
      <c r="E27" s="37">
        <v>4587766.79</v>
      </c>
      <c r="F27" s="37">
        <v>7412233.21</v>
      </c>
    </row>
    <row r="28" spans="1:6" s="13" customFormat="1" x14ac:dyDescent="0.25">
      <c r="A28" s="126" t="s">
        <v>120</v>
      </c>
      <c r="B28" s="126" t="s">
        <v>121</v>
      </c>
      <c r="C28" s="37">
        <v>20000000</v>
      </c>
      <c r="D28" s="38">
        <v>0</v>
      </c>
      <c r="E28" s="37">
        <v>16009901.880000001</v>
      </c>
      <c r="F28" s="37">
        <v>3990098.12</v>
      </c>
    </row>
    <row r="29" spans="1:6" s="13" customFormat="1" x14ac:dyDescent="0.25">
      <c r="A29" s="126" t="s">
        <v>122</v>
      </c>
      <c r="B29" s="126" t="s">
        <v>123</v>
      </c>
      <c r="C29" s="37">
        <v>800000</v>
      </c>
      <c r="D29" s="38">
        <v>0</v>
      </c>
      <c r="E29" s="37">
        <v>597408.05000000005</v>
      </c>
      <c r="F29" s="37">
        <v>202591.95</v>
      </c>
    </row>
    <row r="30" spans="1:6" s="13" customFormat="1" x14ac:dyDescent="0.25">
      <c r="A30" s="126" t="s">
        <v>124</v>
      </c>
      <c r="B30" s="126" t="s">
        <v>125</v>
      </c>
      <c r="C30" s="37">
        <v>100000</v>
      </c>
      <c r="D30" s="37">
        <v>483623</v>
      </c>
      <c r="E30" s="37">
        <v>691592</v>
      </c>
      <c r="F30" s="37">
        <v>-107969</v>
      </c>
    </row>
    <row r="31" spans="1:6" s="13" customFormat="1" x14ac:dyDescent="0.25">
      <c r="A31" s="126" t="s">
        <v>126</v>
      </c>
      <c r="B31" s="126" t="s">
        <v>127</v>
      </c>
      <c r="C31" s="37">
        <v>2000000</v>
      </c>
      <c r="D31" s="37">
        <v>15000</v>
      </c>
      <c r="E31" s="37">
        <v>445673.63</v>
      </c>
      <c r="F31" s="37">
        <v>1569326.37</v>
      </c>
    </row>
    <row r="32" spans="1:6" s="13" customFormat="1" x14ac:dyDescent="0.25">
      <c r="A32" s="126" t="s">
        <v>128</v>
      </c>
      <c r="B32" s="126" t="s">
        <v>129</v>
      </c>
      <c r="C32" s="37">
        <v>8000000</v>
      </c>
      <c r="D32" s="37">
        <v>-5000000</v>
      </c>
      <c r="E32" s="37">
        <v>1885629.1</v>
      </c>
      <c r="F32" s="37">
        <v>1114370.8999999999</v>
      </c>
    </row>
    <row r="33" spans="1:6" s="13" customFormat="1" x14ac:dyDescent="0.25">
      <c r="A33" s="126" t="s">
        <v>130</v>
      </c>
      <c r="B33" s="126" t="s">
        <v>131</v>
      </c>
      <c r="C33" s="37">
        <v>25000000</v>
      </c>
      <c r="D33" s="37">
        <v>15000000</v>
      </c>
      <c r="E33" s="37">
        <v>30197929.420000002</v>
      </c>
      <c r="F33" s="37">
        <v>9802070.5800000001</v>
      </c>
    </row>
    <row r="34" spans="1:6" s="13" customFormat="1" x14ac:dyDescent="0.25">
      <c r="A34" s="126" t="s">
        <v>132</v>
      </c>
      <c r="B34" s="126" t="s">
        <v>133</v>
      </c>
      <c r="C34" s="37">
        <v>500000</v>
      </c>
      <c r="D34" s="38">
        <v>0</v>
      </c>
      <c r="E34" s="37">
        <v>150300</v>
      </c>
      <c r="F34" s="37">
        <v>349700</v>
      </c>
    </row>
    <row r="35" spans="1:6" s="13" customFormat="1" x14ac:dyDescent="0.25">
      <c r="A35" s="126" t="s">
        <v>134</v>
      </c>
      <c r="B35" s="126" t="s">
        <v>135</v>
      </c>
      <c r="C35" s="37">
        <v>3000000</v>
      </c>
      <c r="D35" s="37">
        <v>-2649515.56</v>
      </c>
      <c r="E35" s="37">
        <v>19000</v>
      </c>
      <c r="F35" s="37">
        <v>331484.44</v>
      </c>
    </row>
    <row r="36" spans="1:6" s="13" customFormat="1" x14ac:dyDescent="0.25">
      <c r="A36" s="126" t="s">
        <v>136</v>
      </c>
      <c r="B36" s="126" t="s">
        <v>137</v>
      </c>
      <c r="C36" s="37">
        <v>1200000</v>
      </c>
      <c r="D36" s="38">
        <v>0</v>
      </c>
      <c r="E36" s="37">
        <v>1290400</v>
      </c>
      <c r="F36" s="37">
        <v>-90400</v>
      </c>
    </row>
    <row r="37" spans="1:6" s="13" customFormat="1" x14ac:dyDescent="0.25">
      <c r="A37" s="126" t="s">
        <v>138</v>
      </c>
      <c r="B37" s="126" t="s">
        <v>139</v>
      </c>
      <c r="C37" s="37">
        <v>25000000</v>
      </c>
      <c r="D37" s="37">
        <v>-1721000</v>
      </c>
      <c r="E37" s="37">
        <v>21733276.280000001</v>
      </c>
      <c r="F37" s="37">
        <v>1545723.72</v>
      </c>
    </row>
    <row r="38" spans="1:6" s="13" customFormat="1" ht="16.5" x14ac:dyDescent="0.25">
      <c r="A38" s="126" t="s">
        <v>140</v>
      </c>
      <c r="B38" s="126" t="s">
        <v>141</v>
      </c>
      <c r="C38" s="37">
        <v>999999</v>
      </c>
      <c r="D38" s="37">
        <v>568539</v>
      </c>
      <c r="E38" s="37">
        <v>1220000</v>
      </c>
      <c r="F38" s="37">
        <v>348538</v>
      </c>
    </row>
    <row r="39" spans="1:6" s="13" customFormat="1" x14ac:dyDescent="0.25">
      <c r="A39" s="126" t="s">
        <v>142</v>
      </c>
      <c r="B39" s="126" t="s">
        <v>143</v>
      </c>
      <c r="C39" s="37">
        <v>500000</v>
      </c>
      <c r="D39" s="38">
        <v>0</v>
      </c>
      <c r="E39" s="37">
        <v>269722</v>
      </c>
      <c r="F39" s="37">
        <v>230278</v>
      </c>
    </row>
    <row r="40" spans="1:6" s="13" customFormat="1" x14ac:dyDescent="0.25">
      <c r="A40" s="126" t="s">
        <v>144</v>
      </c>
      <c r="B40" s="126" t="s">
        <v>145</v>
      </c>
      <c r="C40" s="37">
        <v>3500000</v>
      </c>
      <c r="D40" s="37">
        <v>-1700000</v>
      </c>
      <c r="E40" s="37">
        <v>947047.53</v>
      </c>
      <c r="F40" s="37">
        <v>852952.47</v>
      </c>
    </row>
    <row r="41" spans="1:6" s="13" customFormat="1" x14ac:dyDescent="0.25">
      <c r="A41" s="126" t="s">
        <v>146</v>
      </c>
      <c r="B41" s="126" t="s">
        <v>147</v>
      </c>
      <c r="C41" s="37">
        <v>2500000</v>
      </c>
      <c r="D41" s="37">
        <v>2869461</v>
      </c>
      <c r="E41" s="37">
        <v>3655459.85</v>
      </c>
      <c r="F41" s="37">
        <v>1714001.15</v>
      </c>
    </row>
    <row r="42" spans="1:6" s="13" customFormat="1" x14ac:dyDescent="0.25">
      <c r="A42" s="126" t="s">
        <v>281</v>
      </c>
      <c r="B42" s="126" t="s">
        <v>282</v>
      </c>
      <c r="C42" s="38">
        <v>0</v>
      </c>
      <c r="D42" s="37">
        <v>7000</v>
      </c>
      <c r="E42" s="37">
        <v>3233.92</v>
      </c>
      <c r="F42" s="37">
        <v>3766.08</v>
      </c>
    </row>
    <row r="43" spans="1:6" s="13" customFormat="1" x14ac:dyDescent="0.25">
      <c r="A43" s="126" t="s">
        <v>148</v>
      </c>
      <c r="B43" s="126" t="s">
        <v>149</v>
      </c>
      <c r="C43" s="37">
        <v>9000000</v>
      </c>
      <c r="D43" s="37">
        <v>-6817145.75</v>
      </c>
      <c r="E43" s="37">
        <v>468945.97</v>
      </c>
      <c r="F43" s="37">
        <v>1713908.28</v>
      </c>
    </row>
    <row r="44" spans="1:6" s="13" customFormat="1" x14ac:dyDescent="0.25">
      <c r="A44" s="126" t="s">
        <v>150</v>
      </c>
      <c r="B44" s="126" t="s">
        <v>151</v>
      </c>
      <c r="C44" s="37">
        <v>12600000</v>
      </c>
      <c r="D44" s="37">
        <v>-8223789.4000000004</v>
      </c>
      <c r="E44" s="37">
        <v>4342104.5199999996</v>
      </c>
      <c r="F44" s="37">
        <v>34106.080000000002</v>
      </c>
    </row>
    <row r="45" spans="1:6" s="13" customFormat="1" x14ac:dyDescent="0.25">
      <c r="A45" s="126" t="s">
        <v>152</v>
      </c>
      <c r="B45" s="126" t="s">
        <v>153</v>
      </c>
      <c r="C45" s="37">
        <v>250000</v>
      </c>
      <c r="D45" s="38">
        <v>0</v>
      </c>
      <c r="E45" s="37">
        <v>102270.01</v>
      </c>
      <c r="F45" s="37">
        <v>147729.99</v>
      </c>
    </row>
    <row r="46" spans="1:6" s="13" customFormat="1" x14ac:dyDescent="0.25">
      <c r="A46" s="126" t="s">
        <v>154</v>
      </c>
      <c r="B46" s="126" t="s">
        <v>155</v>
      </c>
      <c r="C46" s="37">
        <v>10000000</v>
      </c>
      <c r="D46" s="37">
        <v>-9008302.0199999996</v>
      </c>
      <c r="E46" s="37">
        <v>449052.6</v>
      </c>
      <c r="F46" s="37">
        <v>542645.38</v>
      </c>
    </row>
    <row r="47" spans="1:6" s="13" customFormat="1" ht="16.5" x14ac:dyDescent="0.25">
      <c r="A47" s="126" t="s">
        <v>156</v>
      </c>
      <c r="B47" s="126" t="s">
        <v>157</v>
      </c>
      <c r="C47" s="37">
        <v>500000</v>
      </c>
      <c r="D47" s="37">
        <v>2000</v>
      </c>
      <c r="E47" s="37">
        <v>37878</v>
      </c>
      <c r="F47" s="37">
        <v>464122</v>
      </c>
    </row>
    <row r="48" spans="1:6" s="13" customFormat="1" x14ac:dyDescent="0.25">
      <c r="A48" s="126" t="s">
        <v>158</v>
      </c>
      <c r="B48" s="126" t="s">
        <v>159</v>
      </c>
      <c r="C48" s="37">
        <v>9300000</v>
      </c>
      <c r="D48" s="37">
        <v>-5466070</v>
      </c>
      <c r="E48" s="37">
        <v>3788990</v>
      </c>
      <c r="F48" s="37">
        <v>44940</v>
      </c>
    </row>
    <row r="49" spans="1:29" s="13" customFormat="1" x14ac:dyDescent="0.25">
      <c r="A49" s="126" t="s">
        <v>160</v>
      </c>
      <c r="B49" s="126" t="s">
        <v>161</v>
      </c>
      <c r="C49" s="37">
        <v>200000</v>
      </c>
      <c r="D49" s="38">
        <v>0</v>
      </c>
      <c r="E49" s="37">
        <v>98274</v>
      </c>
      <c r="F49" s="37">
        <v>101726</v>
      </c>
    </row>
    <row r="50" spans="1:29" s="13" customFormat="1" x14ac:dyDescent="0.25">
      <c r="A50" s="126" t="s">
        <v>162</v>
      </c>
      <c r="B50" s="126" t="s">
        <v>163</v>
      </c>
      <c r="C50" s="127">
        <v>1350377543</v>
      </c>
      <c r="D50" s="37">
        <v>123015949.14</v>
      </c>
      <c r="E50" s="37">
        <v>1392051714.1900001</v>
      </c>
      <c r="F50" s="37">
        <v>81341777.950000003</v>
      </c>
    </row>
    <row r="51" spans="1:29" s="13" customFormat="1" x14ac:dyDescent="0.25">
      <c r="A51" s="126" t="s">
        <v>164</v>
      </c>
      <c r="B51" s="126" t="s">
        <v>165</v>
      </c>
      <c r="C51" s="38">
        <v>0</v>
      </c>
      <c r="D51" s="37">
        <v>425000</v>
      </c>
      <c r="E51" s="37">
        <v>358896.28</v>
      </c>
      <c r="F51" s="37">
        <v>66103.72</v>
      </c>
    </row>
    <row r="52" spans="1:29" s="13" customFormat="1" x14ac:dyDescent="0.25">
      <c r="A52" s="126" t="s">
        <v>166</v>
      </c>
      <c r="B52" s="126" t="s">
        <v>167</v>
      </c>
      <c r="C52" s="37">
        <v>25000</v>
      </c>
      <c r="D52" s="37">
        <v>105000</v>
      </c>
      <c r="E52" s="37">
        <v>115457</v>
      </c>
      <c r="F52" s="37">
        <v>14543</v>
      </c>
    </row>
    <row r="53" spans="1:29" s="13" customFormat="1" ht="14.25" customHeight="1" x14ac:dyDescent="0.25">
      <c r="A53" s="126" t="s">
        <v>168</v>
      </c>
      <c r="B53" s="126" t="s">
        <v>169</v>
      </c>
      <c r="C53" s="37">
        <v>500000</v>
      </c>
      <c r="D53" s="37">
        <v>-290000</v>
      </c>
      <c r="E53" s="37">
        <v>2410</v>
      </c>
      <c r="F53" s="37">
        <v>207590</v>
      </c>
    </row>
    <row r="54" spans="1:29" s="13" customFormat="1" x14ac:dyDescent="0.25">
      <c r="A54" s="126" t="s">
        <v>170</v>
      </c>
      <c r="B54" s="126" t="s">
        <v>171</v>
      </c>
      <c r="C54" s="37">
        <v>100000</v>
      </c>
      <c r="D54" s="37">
        <v>95000</v>
      </c>
      <c r="E54" s="37">
        <v>160060</v>
      </c>
      <c r="F54" s="37">
        <v>34940</v>
      </c>
    </row>
    <row r="55" spans="1:29" s="11" customFormat="1" x14ac:dyDescent="0.25">
      <c r="A55" s="126" t="s">
        <v>172</v>
      </c>
      <c r="B55" s="126" t="s">
        <v>173</v>
      </c>
      <c r="C55" s="37">
        <v>3000000</v>
      </c>
      <c r="D55" s="37">
        <v>-3000000</v>
      </c>
      <c r="E55" s="38">
        <v>0</v>
      </c>
      <c r="F55" s="38">
        <v>0</v>
      </c>
    </row>
    <row r="56" spans="1:29" s="11" customFormat="1" x14ac:dyDescent="0.25">
      <c r="A56" s="126" t="s">
        <v>174</v>
      </c>
      <c r="B56" s="126" t="s">
        <v>175</v>
      </c>
      <c r="C56" s="37">
        <v>50000</v>
      </c>
      <c r="D56" s="37">
        <v>-38000</v>
      </c>
      <c r="E56" s="38">
        <v>0</v>
      </c>
      <c r="F56" s="37">
        <v>12000</v>
      </c>
    </row>
    <row r="57" spans="1:29" s="11" customFormat="1" x14ac:dyDescent="0.25">
      <c r="A57" s="126" t="s">
        <v>176</v>
      </c>
      <c r="B57" s="126" t="s">
        <v>177</v>
      </c>
      <c r="C57" s="37">
        <v>3000000</v>
      </c>
      <c r="D57" s="37">
        <v>-1166000</v>
      </c>
      <c r="E57" s="37">
        <v>1817659.52</v>
      </c>
      <c r="F57" s="37">
        <v>16340.48</v>
      </c>
    </row>
    <row r="58" spans="1:29" s="11" customFormat="1" x14ac:dyDescent="0.25">
      <c r="A58" s="126" t="s">
        <v>178</v>
      </c>
      <c r="B58" s="126" t="s">
        <v>179</v>
      </c>
      <c r="C58" s="37">
        <v>4000000</v>
      </c>
      <c r="D58" s="37">
        <v>-160000</v>
      </c>
      <c r="E58" s="37">
        <v>2287267.62</v>
      </c>
      <c r="F58" s="37">
        <v>1552732.38</v>
      </c>
    </row>
    <row r="59" spans="1:29" s="11" customFormat="1" x14ac:dyDescent="0.25">
      <c r="A59" s="126" t="s">
        <v>180</v>
      </c>
      <c r="B59" s="126" t="s">
        <v>181</v>
      </c>
      <c r="C59" s="37">
        <v>2500000</v>
      </c>
      <c r="D59" s="37">
        <v>-1765941</v>
      </c>
      <c r="E59" s="37">
        <v>688876</v>
      </c>
      <c r="F59" s="37">
        <v>45183</v>
      </c>
    </row>
    <row r="60" spans="1:29" s="11" customFormat="1" x14ac:dyDescent="0.25">
      <c r="A60" s="126" t="s">
        <v>182</v>
      </c>
      <c r="B60" s="126" t="s">
        <v>183</v>
      </c>
      <c r="C60" s="37">
        <v>500000</v>
      </c>
      <c r="D60" s="37">
        <v>-480000</v>
      </c>
      <c r="E60" s="38">
        <v>0</v>
      </c>
      <c r="F60" s="37">
        <v>20000</v>
      </c>
    </row>
    <row r="61" spans="1:29" s="11" customFormat="1" x14ac:dyDescent="0.25">
      <c r="A61" s="126" t="s">
        <v>283</v>
      </c>
      <c r="B61" s="126" t="s">
        <v>284</v>
      </c>
      <c r="C61" s="38">
        <v>0</v>
      </c>
      <c r="D61" s="37">
        <v>3000</v>
      </c>
      <c r="E61" s="37">
        <v>1593</v>
      </c>
      <c r="F61" s="37">
        <v>1407</v>
      </c>
    </row>
    <row r="62" spans="1:29" s="11" customFormat="1" x14ac:dyDescent="0.25">
      <c r="A62" s="126" t="s">
        <v>184</v>
      </c>
      <c r="B62" s="126" t="s">
        <v>185</v>
      </c>
      <c r="C62" s="37">
        <v>250000</v>
      </c>
      <c r="D62" s="37">
        <v>-242000</v>
      </c>
      <c r="E62" s="37">
        <v>8000</v>
      </c>
      <c r="F62" s="38">
        <v>0</v>
      </c>
    </row>
    <row r="63" spans="1:29" x14ac:dyDescent="0.25">
      <c r="A63" s="126" t="s">
        <v>186</v>
      </c>
      <c r="B63" s="126" t="s">
        <v>187</v>
      </c>
      <c r="C63" s="37">
        <v>50000</v>
      </c>
      <c r="D63" s="37">
        <v>-1000</v>
      </c>
      <c r="E63" s="37">
        <v>3212.22</v>
      </c>
      <c r="F63" s="37">
        <v>45787.78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x14ac:dyDescent="0.25">
      <c r="A64" s="126" t="s">
        <v>188</v>
      </c>
      <c r="B64" s="126" t="s">
        <v>189</v>
      </c>
      <c r="C64" s="38">
        <v>0</v>
      </c>
      <c r="D64" s="37">
        <v>20000</v>
      </c>
      <c r="E64" s="37">
        <v>3663.9</v>
      </c>
      <c r="F64" s="37">
        <v>16336.1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x14ac:dyDescent="0.25">
      <c r="A65" s="126" t="s">
        <v>190</v>
      </c>
      <c r="B65" s="126" t="s">
        <v>191</v>
      </c>
      <c r="C65" s="37">
        <v>10000000</v>
      </c>
      <c r="D65" s="37">
        <v>-9851404.5999999996</v>
      </c>
      <c r="E65" s="37">
        <v>125000</v>
      </c>
      <c r="F65" s="37">
        <v>23595.4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x14ac:dyDescent="0.25">
      <c r="A66" s="126" t="s">
        <v>192</v>
      </c>
      <c r="B66" s="126" t="s">
        <v>193</v>
      </c>
      <c r="C66" s="37">
        <v>2000000</v>
      </c>
      <c r="D66" s="37">
        <v>-1600000</v>
      </c>
      <c r="E66" s="37">
        <v>348990.38</v>
      </c>
      <c r="F66" s="37">
        <v>51009.62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x14ac:dyDescent="0.25">
      <c r="A67" s="126" t="s">
        <v>194</v>
      </c>
      <c r="B67" s="126" t="s">
        <v>195</v>
      </c>
      <c r="C67" s="37">
        <v>2000000</v>
      </c>
      <c r="D67" s="37">
        <v>1545350</v>
      </c>
      <c r="E67" s="37">
        <v>2908188.94</v>
      </c>
      <c r="F67" s="37">
        <v>637161.06000000006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x14ac:dyDescent="0.25">
      <c r="A68" s="126" t="s">
        <v>196</v>
      </c>
      <c r="B68" s="126" t="s">
        <v>197</v>
      </c>
      <c r="C68" s="37">
        <v>200000</v>
      </c>
      <c r="D68" s="37">
        <v>249100</v>
      </c>
      <c r="E68" s="37">
        <v>342697.3</v>
      </c>
      <c r="F68" s="37">
        <v>106402.7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x14ac:dyDescent="0.25">
      <c r="A69" s="126" t="s">
        <v>198</v>
      </c>
      <c r="B69" s="126" t="s">
        <v>199</v>
      </c>
      <c r="C69" s="37">
        <v>200000</v>
      </c>
      <c r="D69" s="37">
        <v>36085</v>
      </c>
      <c r="E69" s="37">
        <v>133071.5</v>
      </c>
      <c r="F69" s="37">
        <v>103013.5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x14ac:dyDescent="0.25">
      <c r="A70" s="126" t="s">
        <v>200</v>
      </c>
      <c r="B70" s="126" t="s">
        <v>201</v>
      </c>
      <c r="C70" s="37">
        <v>27050000</v>
      </c>
      <c r="D70" s="37">
        <v>-24605085</v>
      </c>
      <c r="E70" s="37">
        <v>2003351.35</v>
      </c>
      <c r="F70" s="37">
        <v>441563.65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x14ac:dyDescent="0.25">
      <c r="A71" s="126" t="s">
        <v>202</v>
      </c>
      <c r="B71" s="126" t="s">
        <v>203</v>
      </c>
      <c r="C71" s="38">
        <v>0</v>
      </c>
      <c r="D71" s="37">
        <v>210000</v>
      </c>
      <c r="E71" s="37">
        <v>185571.94</v>
      </c>
      <c r="F71" s="37">
        <v>24428.06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x14ac:dyDescent="0.25">
      <c r="A72" s="126" t="s">
        <v>204</v>
      </c>
      <c r="B72" s="126" t="s">
        <v>205</v>
      </c>
      <c r="C72" s="37">
        <v>83000000</v>
      </c>
      <c r="D72" s="37">
        <v>-505000</v>
      </c>
      <c r="E72" s="37">
        <v>75821042.510000005</v>
      </c>
      <c r="F72" s="37">
        <v>6673957.4900000002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x14ac:dyDescent="0.25">
      <c r="A73" s="126" t="s">
        <v>206</v>
      </c>
      <c r="B73" s="126" t="s">
        <v>207</v>
      </c>
      <c r="C73" s="37">
        <v>1000000</v>
      </c>
      <c r="D73" s="37">
        <v>1078605</v>
      </c>
      <c r="E73" s="37">
        <v>2011374.93</v>
      </c>
      <c r="F73" s="37">
        <v>67230.070000000007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x14ac:dyDescent="0.25">
      <c r="A74" s="126" t="s">
        <v>208</v>
      </c>
      <c r="B74" s="126" t="s">
        <v>209</v>
      </c>
      <c r="C74" s="37">
        <v>15000000</v>
      </c>
      <c r="D74" s="37">
        <v>-11720000</v>
      </c>
      <c r="E74" s="37">
        <v>2563913.2799999998</v>
      </c>
      <c r="F74" s="37">
        <v>716086.72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ht="16.5" x14ac:dyDescent="0.25">
      <c r="A75" s="126" t="s">
        <v>210</v>
      </c>
      <c r="B75" s="126" t="s">
        <v>211</v>
      </c>
      <c r="C75" s="37">
        <v>10000000</v>
      </c>
      <c r="D75" s="37">
        <v>-2957500</v>
      </c>
      <c r="E75" s="37">
        <v>4167000.82</v>
      </c>
      <c r="F75" s="37">
        <v>2875499.18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x14ac:dyDescent="0.25">
      <c r="A76" s="126" t="s">
        <v>212</v>
      </c>
      <c r="B76" s="126" t="s">
        <v>213</v>
      </c>
      <c r="C76" s="37">
        <v>8000000</v>
      </c>
      <c r="D76" s="37">
        <v>-4485886.04</v>
      </c>
      <c r="E76" s="37">
        <v>3488233.97</v>
      </c>
      <c r="F76" s="37">
        <v>25879.99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ht="16.5" x14ac:dyDescent="0.25">
      <c r="A77" s="126" t="s">
        <v>214</v>
      </c>
      <c r="B77" s="126" t="s">
        <v>215</v>
      </c>
      <c r="C77" s="38">
        <v>0</v>
      </c>
      <c r="D77" s="37">
        <v>202780</v>
      </c>
      <c r="E77" s="37">
        <v>166644.32</v>
      </c>
      <c r="F77" s="37">
        <v>36135.68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 x14ac:dyDescent="0.25">
      <c r="A78" s="126" t="s">
        <v>216</v>
      </c>
      <c r="B78" s="126" t="s">
        <v>217</v>
      </c>
      <c r="C78" s="37">
        <v>110000000</v>
      </c>
      <c r="D78" s="37">
        <v>-20453927.239999998</v>
      </c>
      <c r="E78" s="37">
        <v>91306771.650000006</v>
      </c>
      <c r="F78" s="37">
        <v>-1760698.89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x14ac:dyDescent="0.25">
      <c r="A79" s="126" t="s">
        <v>218</v>
      </c>
      <c r="B79" s="126" t="s">
        <v>219</v>
      </c>
      <c r="C79" s="37">
        <v>5000000</v>
      </c>
      <c r="D79" s="37">
        <v>-3519559</v>
      </c>
      <c r="E79" s="37">
        <v>1300500</v>
      </c>
      <c r="F79" s="37">
        <v>179941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 x14ac:dyDescent="0.25">
      <c r="A80" s="126" t="s">
        <v>220</v>
      </c>
      <c r="B80" s="126" t="s">
        <v>221</v>
      </c>
      <c r="C80" s="37">
        <v>5000000</v>
      </c>
      <c r="D80" s="37">
        <v>-74297.56</v>
      </c>
      <c r="E80" s="37">
        <v>4544449.51</v>
      </c>
      <c r="F80" s="37">
        <v>381252.93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 ht="16.5" x14ac:dyDescent="0.25">
      <c r="A81" s="126" t="s">
        <v>222</v>
      </c>
      <c r="B81" s="126" t="s">
        <v>223</v>
      </c>
      <c r="C81" s="37">
        <v>5000000</v>
      </c>
      <c r="D81" s="37">
        <v>-3374000</v>
      </c>
      <c r="E81" s="37">
        <v>1523888.42</v>
      </c>
      <c r="F81" s="37">
        <v>102111.58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 x14ac:dyDescent="0.25">
      <c r="A82" s="126" t="s">
        <v>224</v>
      </c>
      <c r="B82" s="126" t="s">
        <v>225</v>
      </c>
      <c r="C82" s="37">
        <v>2500000</v>
      </c>
      <c r="D82" s="37">
        <v>-2403605</v>
      </c>
      <c r="E82" s="38">
        <v>0</v>
      </c>
      <c r="F82" s="37">
        <v>96395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x14ac:dyDescent="0.25">
      <c r="A83" s="126" t="s">
        <v>226</v>
      </c>
      <c r="B83" s="126" t="s">
        <v>227</v>
      </c>
      <c r="C83" s="37">
        <v>2500000</v>
      </c>
      <c r="D83" s="37">
        <v>-2216600</v>
      </c>
      <c r="E83" s="37">
        <v>276125</v>
      </c>
      <c r="F83" s="37">
        <v>7275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 x14ac:dyDescent="0.25">
      <c r="A84" s="126" t="s">
        <v>228</v>
      </c>
      <c r="B84" s="126" t="s">
        <v>229</v>
      </c>
      <c r="C84" s="37">
        <v>2000000</v>
      </c>
      <c r="D84" s="37">
        <v>-1732620</v>
      </c>
      <c r="E84" s="37">
        <v>412241.2</v>
      </c>
      <c r="F84" s="37">
        <v>-144861.20000000001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 x14ac:dyDescent="0.25">
      <c r="A85" s="126" t="s">
        <v>230</v>
      </c>
      <c r="B85" s="126" t="s">
        <v>231</v>
      </c>
      <c r="C85" s="37">
        <v>500000</v>
      </c>
      <c r="D85" s="37">
        <v>670000</v>
      </c>
      <c r="E85" s="37">
        <v>969027</v>
      </c>
      <c r="F85" s="37">
        <v>200973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 ht="16.5" x14ac:dyDescent="0.25">
      <c r="A86" s="126" t="s">
        <v>268</v>
      </c>
      <c r="B86" s="126" t="s">
        <v>267</v>
      </c>
      <c r="C86" s="38">
        <v>0</v>
      </c>
      <c r="D86" s="37">
        <v>19000</v>
      </c>
      <c r="E86" s="38">
        <v>0</v>
      </c>
      <c r="F86" s="37">
        <v>19000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 x14ac:dyDescent="0.25">
      <c r="A87" s="126" t="s">
        <v>260</v>
      </c>
      <c r="B87" s="126" t="s">
        <v>265</v>
      </c>
      <c r="C87" s="38">
        <v>0</v>
      </c>
      <c r="D87" s="37">
        <v>100000</v>
      </c>
      <c r="E87" s="37">
        <v>90860</v>
      </c>
      <c r="F87" s="37">
        <v>9140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 x14ac:dyDescent="0.25">
      <c r="A88" s="126" t="s">
        <v>232</v>
      </c>
      <c r="B88" s="126" t="s">
        <v>233</v>
      </c>
      <c r="C88" s="37">
        <v>5000000</v>
      </c>
      <c r="D88" s="37">
        <v>-4999500</v>
      </c>
      <c r="E88" s="38">
        <v>0</v>
      </c>
      <c r="F88" s="38">
        <v>500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x14ac:dyDescent="0.25">
      <c r="A89" s="126" t="s">
        <v>245</v>
      </c>
      <c r="B89" s="126" t="s">
        <v>246</v>
      </c>
      <c r="C89" s="38">
        <v>0</v>
      </c>
      <c r="D89" s="37">
        <v>3935600</v>
      </c>
      <c r="E89" s="37">
        <v>3911440</v>
      </c>
      <c r="F89" s="37">
        <v>24160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1:29" x14ac:dyDescent="0.25">
      <c r="A90" s="126" t="s">
        <v>234</v>
      </c>
      <c r="B90" s="126" t="s">
        <v>235</v>
      </c>
      <c r="C90" s="37">
        <v>5000000</v>
      </c>
      <c r="D90" s="37">
        <v>-5000000</v>
      </c>
      <c r="E90" s="38">
        <v>0</v>
      </c>
      <c r="F90" s="38">
        <v>0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1:29" x14ac:dyDescent="0.25">
      <c r="A91" s="126" t="s">
        <v>236</v>
      </c>
      <c r="B91" s="126" t="s">
        <v>237</v>
      </c>
      <c r="C91" s="37">
        <v>4125000</v>
      </c>
      <c r="D91" s="37">
        <v>-3691400</v>
      </c>
      <c r="E91" s="37">
        <v>360000</v>
      </c>
      <c r="F91" s="37">
        <v>73600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 x14ac:dyDescent="0.25">
      <c r="A92" s="126" t="s">
        <v>238</v>
      </c>
      <c r="B92" s="126" t="s">
        <v>239</v>
      </c>
      <c r="C92" s="37">
        <v>5000000</v>
      </c>
      <c r="D92" s="37">
        <v>-2763280.76</v>
      </c>
      <c r="E92" s="37">
        <v>1089814.96</v>
      </c>
      <c r="F92" s="37">
        <v>1146904.28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 ht="16.5" x14ac:dyDescent="0.25">
      <c r="A93" s="126" t="s">
        <v>285</v>
      </c>
      <c r="B93" s="126" t="s">
        <v>286</v>
      </c>
      <c r="C93" s="38">
        <v>0</v>
      </c>
      <c r="D93" s="37">
        <v>642000</v>
      </c>
      <c r="E93" s="37">
        <v>471032.4</v>
      </c>
      <c r="F93" s="37">
        <v>170967.6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1:29" x14ac:dyDescent="0.25">
      <c r="A94" s="126" t="s">
        <v>301</v>
      </c>
      <c r="B94" s="126" t="s">
        <v>302</v>
      </c>
      <c r="C94" s="38">
        <v>0</v>
      </c>
      <c r="D94" s="37">
        <v>62000</v>
      </c>
      <c r="E94" s="37">
        <v>16874</v>
      </c>
      <c r="F94" s="37">
        <v>45126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1:29" x14ac:dyDescent="0.25">
      <c r="A95" s="126" t="s">
        <v>240</v>
      </c>
      <c r="B95" s="126" t="s">
        <v>241</v>
      </c>
      <c r="C95" s="37">
        <v>200000</v>
      </c>
      <c r="D95" s="37">
        <v>3590438.76</v>
      </c>
      <c r="E95" s="37">
        <v>3172500.56</v>
      </c>
      <c r="F95" s="37">
        <v>617938.19999999995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 x14ac:dyDescent="0.25">
      <c r="A96" s="126" t="s">
        <v>242</v>
      </c>
      <c r="B96" s="126" t="s">
        <v>243</v>
      </c>
      <c r="C96" s="37">
        <v>200000</v>
      </c>
      <c r="D96" s="37">
        <v>-197000</v>
      </c>
      <c r="E96" s="38">
        <v>0</v>
      </c>
      <c r="F96" s="37">
        <v>3000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 x14ac:dyDescent="0.25">
      <c r="A97" s="126" t="s">
        <v>247</v>
      </c>
      <c r="B97" s="126" t="s">
        <v>248</v>
      </c>
      <c r="C97" s="38">
        <v>0</v>
      </c>
      <c r="D97" s="37">
        <v>46000</v>
      </c>
      <c r="E97" s="37">
        <v>45983.82</v>
      </c>
      <c r="F97" s="38">
        <v>16.18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 x14ac:dyDescent="0.25">
      <c r="A98" s="63"/>
      <c r="B98" s="63"/>
      <c r="D98" s="40"/>
      <c r="E98" s="40"/>
      <c r="F98" s="39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1:29" x14ac:dyDescent="0.25">
      <c r="A99" s="63"/>
      <c r="B99" s="63"/>
      <c r="D99" s="40"/>
      <c r="E99" s="40"/>
      <c r="F99" s="39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 x14ac:dyDescent="0.25">
      <c r="A100" s="63"/>
      <c r="B100" s="63"/>
      <c r="D100" s="40"/>
      <c r="E100" s="40"/>
      <c r="F100" s="39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 x14ac:dyDescent="0.25">
      <c r="A101" s="63"/>
      <c r="B101" s="63"/>
      <c r="D101" s="40"/>
      <c r="E101" s="40"/>
      <c r="F101" s="39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1:29" x14ac:dyDescent="0.25">
      <c r="A102" s="63"/>
      <c r="B102" s="63"/>
      <c r="D102" s="40"/>
      <c r="E102" s="40"/>
      <c r="F102" s="39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1:29" x14ac:dyDescent="0.25">
      <c r="A103" s="63"/>
      <c r="B103" s="63"/>
      <c r="D103" s="40"/>
      <c r="E103" s="40"/>
      <c r="F103" s="39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1:29" x14ac:dyDescent="0.25">
      <c r="A104" s="63"/>
      <c r="B104" s="63"/>
      <c r="D104" s="40"/>
      <c r="E104" s="40"/>
      <c r="F104" s="39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spans="1:29" x14ac:dyDescent="0.25">
      <c r="A105" s="63"/>
      <c r="B105" s="63"/>
      <c r="D105" s="40"/>
      <c r="E105" s="40"/>
      <c r="F105" s="39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1:29" x14ac:dyDescent="0.25">
      <c r="A106" s="63"/>
      <c r="B106" s="63"/>
      <c r="D106" s="40"/>
      <c r="E106" s="40"/>
      <c r="F106" s="39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spans="1:29" x14ac:dyDescent="0.25">
      <c r="A107" s="63"/>
      <c r="B107" s="63"/>
      <c r="C107" s="39"/>
      <c r="D107" s="40"/>
      <c r="E107" s="40"/>
      <c r="F107" s="39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1:29" x14ac:dyDescent="0.25">
      <c r="A108" s="63"/>
      <c r="B108" s="63"/>
      <c r="C108" s="39"/>
      <c r="D108" s="40"/>
      <c r="E108" s="40"/>
      <c r="F108" s="39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spans="1:29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spans="1:29" x14ac:dyDescent="0.25">
      <c r="A110" s="129" t="s">
        <v>8</v>
      </c>
      <c r="B110" s="129"/>
      <c r="C110" s="129"/>
      <c r="D110" s="129"/>
      <c r="E110" s="129"/>
      <c r="F110" s="129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spans="1:29" x14ac:dyDescent="0.25">
      <c r="A111" s="132" t="s">
        <v>9</v>
      </c>
      <c r="B111" s="132"/>
      <c r="C111" s="132"/>
      <c r="D111" s="132"/>
      <c r="E111" s="132"/>
      <c r="F111" s="132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</row>
    <row r="112" spans="1:29" x14ac:dyDescent="0.25">
      <c r="A112" s="11"/>
      <c r="B112" s="18"/>
      <c r="F112" s="3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</row>
    <row r="113" spans="1:29" x14ac:dyDescent="0.25">
      <c r="A113" s="11"/>
      <c r="B113" s="18"/>
      <c r="F113" s="3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</row>
    <row r="114" spans="1:29" x14ac:dyDescent="0.25">
      <c r="A114" s="11"/>
      <c r="B114" s="18"/>
      <c r="F114" s="3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</row>
    <row r="115" spans="1:29" x14ac:dyDescent="0.25">
      <c r="A115" s="11"/>
      <c r="B115" s="18"/>
      <c r="F115" s="3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</row>
    <row r="116" spans="1:29" x14ac:dyDescent="0.25">
      <c r="A116" s="11"/>
      <c r="B116" s="18"/>
      <c r="F116" s="3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</row>
    <row r="117" spans="1:29" x14ac:dyDescent="0.25">
      <c r="A117" s="11"/>
      <c r="B117" s="18"/>
      <c r="F117" s="3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</row>
    <row r="118" spans="1:29" x14ac:dyDescent="0.25">
      <c r="A118" s="11"/>
      <c r="B118" s="18"/>
      <c r="F118" s="3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</row>
    <row r="119" spans="1:29" x14ac:dyDescent="0.25">
      <c r="A119" s="11"/>
      <c r="B119" s="18"/>
      <c r="F119" s="3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</row>
    <row r="120" spans="1:29" x14ac:dyDescent="0.25">
      <c r="A120" s="11"/>
      <c r="B120" s="18"/>
      <c r="F120" s="3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</row>
    <row r="121" spans="1:29" x14ac:dyDescent="0.25">
      <c r="A121" s="11"/>
      <c r="B121" s="18"/>
      <c r="F121" s="3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</row>
    <row r="122" spans="1:29" x14ac:dyDescent="0.25">
      <c r="A122" s="11"/>
      <c r="B122" s="18"/>
      <c r="F122" s="3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9" x14ac:dyDescent="0.25">
      <c r="A123" s="11"/>
      <c r="B123" s="18"/>
      <c r="F123" s="3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9" x14ac:dyDescent="0.25">
      <c r="A124" s="11"/>
      <c r="B124" s="18"/>
      <c r="F124" s="3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9" x14ac:dyDescent="0.25">
      <c r="A125" s="11"/>
      <c r="B125" s="18"/>
      <c r="F125" s="3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9" x14ac:dyDescent="0.25">
      <c r="A126" s="11"/>
      <c r="B126" s="18"/>
      <c r="F126" s="3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9" x14ac:dyDescent="0.25">
      <c r="A127" s="11"/>
      <c r="B127" s="18"/>
      <c r="F127" s="3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9" x14ac:dyDescent="0.25">
      <c r="A128" s="11"/>
      <c r="B128" s="18"/>
      <c r="F128" s="3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x14ac:dyDescent="0.25">
      <c r="A129" s="11"/>
      <c r="B129" s="18"/>
      <c r="F129" s="3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x14ac:dyDescent="0.25">
      <c r="A130" s="11"/>
      <c r="B130" s="18"/>
      <c r="F130" s="3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x14ac:dyDescent="0.25">
      <c r="A131" s="11"/>
      <c r="B131" s="18"/>
      <c r="F131" s="3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x14ac:dyDescent="0.25">
      <c r="A132" s="11"/>
      <c r="B132" s="18"/>
      <c r="F132" s="3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x14ac:dyDescent="0.25">
      <c r="A133" s="11"/>
      <c r="B133" s="18"/>
      <c r="F133" s="3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x14ac:dyDescent="0.25">
      <c r="A134" s="11"/>
      <c r="B134" s="18"/>
      <c r="F134" s="3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x14ac:dyDescent="0.25">
      <c r="A135" s="11"/>
      <c r="B135" s="18"/>
      <c r="F135" s="3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x14ac:dyDescent="0.25">
      <c r="A136" s="11"/>
      <c r="B136" s="18"/>
      <c r="F136" s="3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x14ac:dyDescent="0.25">
      <c r="A137" s="11"/>
      <c r="B137" s="18"/>
      <c r="F137" s="3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x14ac:dyDescent="0.25">
      <c r="A138" s="11"/>
      <c r="B138" s="18"/>
      <c r="F138" s="3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x14ac:dyDescent="0.25">
      <c r="A139" s="11"/>
      <c r="B139" s="18"/>
      <c r="F139" s="3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x14ac:dyDescent="0.25">
      <c r="A140" s="11"/>
      <c r="B140" s="18"/>
      <c r="F140" s="3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x14ac:dyDescent="0.25">
      <c r="A141" s="11"/>
      <c r="B141" s="18"/>
      <c r="F141" s="3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x14ac:dyDescent="0.25">
      <c r="A142" s="11"/>
      <c r="B142" s="18"/>
      <c r="F142" s="3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x14ac:dyDescent="0.25">
      <c r="A143" s="11"/>
      <c r="B143" s="18"/>
      <c r="F143" s="3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x14ac:dyDescent="0.25">
      <c r="A144" s="11"/>
      <c r="B144" s="18"/>
      <c r="F144" s="3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x14ac:dyDescent="0.25">
      <c r="A145" s="11"/>
      <c r="B145" s="18"/>
      <c r="F145" s="3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x14ac:dyDescent="0.25">
      <c r="A146" s="11"/>
      <c r="B146" s="18"/>
      <c r="F146" s="3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x14ac:dyDescent="0.25">
      <c r="A147" s="11"/>
      <c r="B147" s="18"/>
      <c r="F147" s="3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x14ac:dyDescent="0.25">
      <c r="A148" s="11"/>
      <c r="B148" s="18"/>
      <c r="F148" s="3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x14ac:dyDescent="0.25">
      <c r="A149" s="11"/>
      <c r="B149" s="18"/>
      <c r="F149" s="3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x14ac:dyDescent="0.25">
      <c r="A150" s="11"/>
      <c r="B150" s="18"/>
      <c r="F150" s="3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x14ac:dyDescent="0.25">
      <c r="A151" s="11"/>
      <c r="B151" s="18"/>
      <c r="F151" s="3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x14ac:dyDescent="0.25">
      <c r="A152" s="11"/>
      <c r="B152" s="18"/>
      <c r="F152" s="3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x14ac:dyDescent="0.25">
      <c r="A153" s="11"/>
      <c r="B153" s="18"/>
      <c r="F153" s="3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x14ac:dyDescent="0.25">
      <c r="A154" s="11"/>
      <c r="B154" s="18"/>
      <c r="F154" s="3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x14ac:dyDescent="0.25">
      <c r="A155" s="11"/>
      <c r="B155" s="18"/>
      <c r="F155" s="3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x14ac:dyDescent="0.25">
      <c r="A156" s="11"/>
      <c r="B156" s="18"/>
      <c r="F156" s="3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x14ac:dyDescent="0.25">
      <c r="A157" s="11"/>
      <c r="B157" s="18"/>
      <c r="F157" s="3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x14ac:dyDescent="0.25">
      <c r="A158" s="11"/>
      <c r="B158" s="18"/>
      <c r="F158" s="3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x14ac:dyDescent="0.25">
      <c r="A159" s="11"/>
      <c r="B159" s="18"/>
      <c r="F159" s="3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x14ac:dyDescent="0.25">
      <c r="A160" s="11"/>
      <c r="B160" s="18"/>
      <c r="F160" s="3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x14ac:dyDescent="0.25">
      <c r="A161" s="11"/>
      <c r="B161" s="18"/>
      <c r="F161" s="3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x14ac:dyDescent="0.25">
      <c r="A162" s="11"/>
      <c r="B162" s="18"/>
      <c r="F162" s="3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x14ac:dyDescent="0.25">
      <c r="A163" s="11"/>
      <c r="B163" s="18"/>
      <c r="F163" s="3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x14ac:dyDescent="0.25">
      <c r="A164" s="11"/>
      <c r="B164" s="18"/>
      <c r="F164" s="3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x14ac:dyDescent="0.25">
      <c r="A165" s="11"/>
      <c r="B165" s="18"/>
      <c r="F165" s="3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x14ac:dyDescent="0.25">
      <c r="A166" s="11"/>
      <c r="B166" s="18"/>
      <c r="F166" s="3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x14ac:dyDescent="0.25">
      <c r="A167" s="11"/>
      <c r="B167" s="18"/>
      <c r="F167" s="3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x14ac:dyDescent="0.25">
      <c r="A168" s="11"/>
      <c r="B168" s="18"/>
      <c r="F168" s="3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x14ac:dyDescent="0.25">
      <c r="A169" s="11"/>
      <c r="B169" s="18"/>
      <c r="F169" s="3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x14ac:dyDescent="0.25">
      <c r="A170" s="11"/>
      <c r="B170" s="18"/>
      <c r="F170" s="3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x14ac:dyDescent="0.25">
      <c r="A171" s="11"/>
      <c r="B171" s="18"/>
      <c r="F171" s="3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x14ac:dyDescent="0.25">
      <c r="A172" s="11"/>
      <c r="B172" s="18"/>
      <c r="F172" s="3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x14ac:dyDescent="0.25">
      <c r="A173" s="11"/>
      <c r="B173" s="18"/>
      <c r="F173" s="3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x14ac:dyDescent="0.25">
      <c r="A174" s="11"/>
      <c r="B174" s="18"/>
      <c r="F174" s="3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x14ac:dyDescent="0.25">
      <c r="A175" s="11"/>
      <c r="B175" s="18"/>
      <c r="F175" s="3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x14ac:dyDescent="0.25">
      <c r="A176" s="11"/>
      <c r="B176" s="18"/>
      <c r="F176" s="3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x14ac:dyDescent="0.25">
      <c r="A177" s="11"/>
      <c r="B177" s="18"/>
      <c r="F177" s="3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x14ac:dyDescent="0.25">
      <c r="A178" s="11"/>
      <c r="B178" s="18"/>
      <c r="F178" s="3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x14ac:dyDescent="0.25">
      <c r="A179" s="11"/>
      <c r="B179" s="18"/>
      <c r="F179" s="3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x14ac:dyDescent="0.25">
      <c r="A180" s="11"/>
      <c r="B180" s="18"/>
      <c r="F180" s="3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x14ac:dyDescent="0.25">
      <c r="A181" s="11"/>
      <c r="B181" s="18"/>
      <c r="F181" s="3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x14ac:dyDescent="0.25">
      <c r="A182" s="11"/>
      <c r="B182" s="18"/>
      <c r="F182" s="3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x14ac:dyDescent="0.25">
      <c r="A183" s="11"/>
      <c r="B183" s="18"/>
      <c r="F183" s="3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x14ac:dyDescent="0.25">
      <c r="A184" s="11"/>
      <c r="B184" s="18"/>
      <c r="F184" s="3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x14ac:dyDescent="0.25">
      <c r="A185" s="11"/>
      <c r="B185" s="18"/>
      <c r="F185" s="3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x14ac:dyDescent="0.25">
      <c r="A186" s="11"/>
      <c r="B186" s="18"/>
      <c r="F186" s="3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x14ac:dyDescent="0.25">
      <c r="A187" s="11"/>
      <c r="B187" s="18"/>
      <c r="F187" s="3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x14ac:dyDescent="0.25">
      <c r="A188" s="11"/>
      <c r="B188" s="18"/>
      <c r="F188" s="3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x14ac:dyDescent="0.25">
      <c r="A189" s="11"/>
      <c r="B189" s="18"/>
      <c r="F189" s="3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x14ac:dyDescent="0.25">
      <c r="A190" s="11"/>
      <c r="B190" s="18"/>
      <c r="F190" s="3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x14ac:dyDescent="0.25">
      <c r="A191" s="11"/>
      <c r="B191" s="18"/>
      <c r="F191" s="3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1" x14ac:dyDescent="0.25">
      <c r="A192" s="11"/>
      <c r="B192" s="18"/>
      <c r="F192" s="3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1" x14ac:dyDescent="0.25">
      <c r="A193" s="11"/>
      <c r="B193" s="18"/>
      <c r="F193" s="3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1" x14ac:dyDescent="0.25">
      <c r="A194" s="11"/>
      <c r="B194" s="18"/>
      <c r="F194" s="3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1" x14ac:dyDescent="0.25">
      <c r="A195" s="11"/>
      <c r="B195" s="18"/>
      <c r="F195" s="3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1" x14ac:dyDescent="0.25">
      <c r="A196" s="11"/>
      <c r="B196" s="18"/>
      <c r="F196" s="3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1" x14ac:dyDescent="0.25">
      <c r="A197" s="11"/>
      <c r="B197" s="18"/>
      <c r="F197" s="3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1" x14ac:dyDescent="0.25">
      <c r="A198" s="11"/>
      <c r="B198" s="18"/>
      <c r="F198" s="3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1" x14ac:dyDescent="0.25">
      <c r="A199" s="11"/>
      <c r="B199" s="18"/>
      <c r="F199" s="3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1" x14ac:dyDescent="0.25">
      <c r="A200" s="11"/>
      <c r="B200" s="18"/>
      <c r="F200" s="3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1" x14ac:dyDescent="0.25">
      <c r="A201" s="11"/>
      <c r="B201" s="18"/>
      <c r="F201" s="3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1" x14ac:dyDescent="0.25">
      <c r="A202" s="11"/>
      <c r="B202" s="18"/>
      <c r="F202" s="3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1" x14ac:dyDescent="0.25">
      <c r="A203" s="11"/>
      <c r="B203" s="18"/>
      <c r="F203" s="3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1" x14ac:dyDescent="0.25">
      <c r="A204" s="11"/>
      <c r="B204" s="18"/>
      <c r="F204" s="3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1" x14ac:dyDescent="0.25">
      <c r="A205" s="11"/>
      <c r="B205" s="18"/>
      <c r="F205" s="3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1:21" x14ac:dyDescent="0.25">
      <c r="A206" s="11"/>
      <c r="B206" s="18"/>
      <c r="F206" s="3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1" x14ac:dyDescent="0.25">
      <c r="A207" s="11"/>
      <c r="B207" s="18"/>
      <c r="F207" s="3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1" x14ac:dyDescent="0.25">
      <c r="A208" s="11"/>
      <c r="B208" s="18"/>
      <c r="F208" s="3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1" x14ac:dyDescent="0.25">
      <c r="A209" s="11"/>
      <c r="B209" s="18"/>
      <c r="F209" s="3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1" x14ac:dyDescent="0.25">
      <c r="A210" s="11"/>
      <c r="B210" s="18"/>
      <c r="F210" s="3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1" x14ac:dyDescent="0.25">
      <c r="A211" s="11"/>
      <c r="B211" s="18"/>
      <c r="F211" s="3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1" x14ac:dyDescent="0.25">
      <c r="A212" s="11"/>
      <c r="B212" s="18"/>
      <c r="F212" s="3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1" x14ac:dyDescent="0.25">
      <c r="A213" s="11"/>
      <c r="B213" s="18"/>
      <c r="F213" s="3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1" x14ac:dyDescent="0.25">
      <c r="A214" s="11"/>
      <c r="B214" s="18"/>
      <c r="F214" s="3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1" x14ac:dyDescent="0.25">
      <c r="A215" s="11"/>
      <c r="B215" s="18"/>
      <c r="F215" s="3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1" x14ac:dyDescent="0.25">
      <c r="A216" s="11"/>
      <c r="B216" s="18"/>
      <c r="F216" s="3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1" x14ac:dyDescent="0.25">
      <c r="A217" s="11"/>
      <c r="B217" s="18"/>
      <c r="F217" s="3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1" x14ac:dyDescent="0.25">
      <c r="A218" s="11"/>
      <c r="B218" s="18"/>
      <c r="F218" s="3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1" x14ac:dyDescent="0.25">
      <c r="A219" s="11"/>
      <c r="B219" s="18"/>
      <c r="F219" s="3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1" x14ac:dyDescent="0.25">
      <c r="A220" s="11"/>
      <c r="B220" s="18"/>
      <c r="F220" s="3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1" x14ac:dyDescent="0.25">
      <c r="A221" s="11"/>
      <c r="B221" s="18"/>
      <c r="F221" s="3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1:21" x14ac:dyDescent="0.25">
      <c r="A222" s="11"/>
      <c r="B222" s="18"/>
      <c r="F222" s="3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1" x14ac:dyDescent="0.25">
      <c r="A223" s="11"/>
      <c r="B223" s="18"/>
      <c r="F223" s="3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1" x14ac:dyDescent="0.25">
      <c r="A224" s="11"/>
      <c r="B224" s="18"/>
      <c r="F224" s="3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1:21" x14ac:dyDescent="0.25">
      <c r="A225" s="11"/>
      <c r="B225" s="18"/>
      <c r="F225" s="3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1" x14ac:dyDescent="0.25">
      <c r="A226" s="11"/>
      <c r="B226" s="18"/>
      <c r="F226" s="3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1" x14ac:dyDescent="0.25">
      <c r="A227" s="11"/>
      <c r="B227" s="18"/>
      <c r="F227" s="3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1" x14ac:dyDescent="0.25">
      <c r="A228" s="11"/>
      <c r="B228" s="18"/>
      <c r="F228" s="3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1" x14ac:dyDescent="0.25">
      <c r="A229" s="11"/>
      <c r="B229" s="18"/>
      <c r="F229" s="3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1" x14ac:dyDescent="0.25">
      <c r="A230" s="11"/>
      <c r="B230" s="18"/>
      <c r="F230" s="3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1" x14ac:dyDescent="0.25">
      <c r="A231" s="11"/>
      <c r="B231" s="18"/>
      <c r="F231" s="3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1" x14ac:dyDescent="0.25">
      <c r="A232" s="11"/>
      <c r="B232" s="18"/>
      <c r="F232" s="3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1" x14ac:dyDescent="0.25">
      <c r="A233" s="11"/>
      <c r="B233" s="18"/>
      <c r="F233" s="3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1" x14ac:dyDescent="0.25">
      <c r="A234" s="11"/>
      <c r="B234" s="18"/>
      <c r="F234" s="3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1" x14ac:dyDescent="0.25">
      <c r="A235" s="11"/>
      <c r="B235" s="18"/>
      <c r="F235" s="3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1" x14ac:dyDescent="0.25">
      <c r="A236" s="11"/>
      <c r="B236" s="18"/>
      <c r="F236" s="3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1" x14ac:dyDescent="0.25">
      <c r="A237" s="11"/>
      <c r="B237" s="18"/>
      <c r="F237" s="3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1" x14ac:dyDescent="0.25">
      <c r="A238" s="11"/>
      <c r="B238" s="18"/>
      <c r="F238" s="3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1" x14ac:dyDescent="0.25">
      <c r="A239" s="11"/>
      <c r="B239" s="18"/>
      <c r="F239" s="3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1" x14ac:dyDescent="0.25">
      <c r="A240" s="11"/>
      <c r="B240" s="18"/>
      <c r="F240" s="3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 x14ac:dyDescent="0.25">
      <c r="A241" s="11"/>
      <c r="B241" s="18"/>
      <c r="F241" s="3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 x14ac:dyDescent="0.25">
      <c r="A242" s="11"/>
      <c r="B242" s="18"/>
      <c r="F242" s="3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 x14ac:dyDescent="0.25">
      <c r="A243" s="11"/>
      <c r="B243" s="18"/>
      <c r="F243" s="3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 x14ac:dyDescent="0.25">
      <c r="A244" s="11"/>
      <c r="B244" s="18"/>
      <c r="F244" s="3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 x14ac:dyDescent="0.25">
      <c r="A245" s="11"/>
      <c r="B245" s="18"/>
      <c r="F245" s="3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 x14ac:dyDescent="0.25">
      <c r="A246" s="11"/>
      <c r="B246" s="18"/>
      <c r="F246" s="3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x14ac:dyDescent="0.25">
      <c r="A247" s="11"/>
      <c r="B247" s="18"/>
      <c r="F247" s="3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 x14ac:dyDescent="0.25">
      <c r="A248" s="11"/>
      <c r="B248" s="18"/>
      <c r="F248" s="3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 x14ac:dyDescent="0.25">
      <c r="A249" s="11"/>
      <c r="B249" s="18"/>
      <c r="F249" s="3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 x14ac:dyDescent="0.25">
      <c r="A250" s="11"/>
      <c r="B250" s="18"/>
      <c r="F250" s="3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 x14ac:dyDescent="0.25">
      <c r="A251" s="11"/>
      <c r="B251" s="18"/>
      <c r="F251" s="3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 x14ac:dyDescent="0.25">
      <c r="A252" s="11"/>
      <c r="B252" s="18"/>
      <c r="F252" s="3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 x14ac:dyDescent="0.25">
      <c r="A253" s="11"/>
      <c r="B253" s="18"/>
      <c r="F253" s="3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x14ac:dyDescent="0.25">
      <c r="A254" s="11"/>
      <c r="B254" s="18"/>
      <c r="F254" s="3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 x14ac:dyDescent="0.25">
      <c r="A255" s="11"/>
      <c r="B255" s="18"/>
      <c r="F255" s="3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 x14ac:dyDescent="0.25">
      <c r="A256" s="11"/>
      <c r="B256" s="18"/>
      <c r="F256" s="3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 x14ac:dyDescent="0.25">
      <c r="A257" s="11"/>
      <c r="B257" s="18"/>
      <c r="F257" s="3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x14ac:dyDescent="0.25">
      <c r="A258" s="11"/>
      <c r="B258" s="18"/>
      <c r="F258" s="3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x14ac:dyDescent="0.25">
      <c r="A259" s="11"/>
      <c r="B259" s="18"/>
      <c r="F259" s="3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x14ac:dyDescent="0.25">
      <c r="A260" s="11"/>
      <c r="B260" s="18"/>
      <c r="F260" s="3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x14ac:dyDescent="0.25">
      <c r="A261" s="11"/>
      <c r="B261" s="18"/>
      <c r="F261" s="3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 x14ac:dyDescent="0.25">
      <c r="A262" s="11"/>
      <c r="B262" s="18"/>
      <c r="F262" s="3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 x14ac:dyDescent="0.25">
      <c r="A263" s="11"/>
      <c r="B263" s="18"/>
      <c r="F263" s="3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 x14ac:dyDescent="0.25">
      <c r="A264" s="11"/>
      <c r="B264" s="18"/>
      <c r="F264" s="3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 x14ac:dyDescent="0.25">
      <c r="A265" s="11"/>
      <c r="B265" s="18"/>
      <c r="F265" s="3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 x14ac:dyDescent="0.25">
      <c r="A266" s="11"/>
      <c r="B266" s="18"/>
      <c r="F266" s="3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 x14ac:dyDescent="0.25">
      <c r="A267" s="11"/>
      <c r="B267" s="18"/>
      <c r="F267" s="3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 x14ac:dyDescent="0.25">
      <c r="A268" s="11"/>
      <c r="B268" s="18"/>
      <c r="F268" s="3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 x14ac:dyDescent="0.25">
      <c r="A269" s="11"/>
      <c r="B269" s="18"/>
      <c r="F269" s="3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 x14ac:dyDescent="0.25">
      <c r="A270" s="11"/>
      <c r="B270" s="18"/>
      <c r="F270" s="3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 x14ac:dyDescent="0.25">
      <c r="A271" s="11"/>
      <c r="B271" s="18"/>
      <c r="F271" s="3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 x14ac:dyDescent="0.25">
      <c r="A272" s="11"/>
      <c r="B272" s="18"/>
      <c r="F272" s="3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 x14ac:dyDescent="0.25">
      <c r="A273" s="11"/>
      <c r="B273" s="18"/>
      <c r="F273" s="3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 x14ac:dyDescent="0.25">
      <c r="A274" s="11"/>
      <c r="B274" s="18"/>
      <c r="F274" s="3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x14ac:dyDescent="0.25">
      <c r="A275" s="11"/>
      <c r="B275" s="18"/>
      <c r="F275" s="3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 x14ac:dyDescent="0.25">
      <c r="A276" s="11"/>
      <c r="B276" s="18"/>
      <c r="F276" s="3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 x14ac:dyDescent="0.25">
      <c r="A277" s="11"/>
      <c r="B277" s="18"/>
      <c r="F277" s="3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 x14ac:dyDescent="0.25">
      <c r="A278" s="11"/>
      <c r="B278" s="18"/>
      <c r="F278" s="3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 x14ac:dyDescent="0.25">
      <c r="A279" s="11"/>
      <c r="B279" s="18"/>
      <c r="F279" s="3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 x14ac:dyDescent="0.25">
      <c r="A280" s="11"/>
      <c r="B280" s="18"/>
      <c r="F280" s="3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 x14ac:dyDescent="0.25">
      <c r="A281" s="11"/>
      <c r="B281" s="18"/>
      <c r="F281" s="3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 x14ac:dyDescent="0.25">
      <c r="A282" s="11"/>
      <c r="B282" s="18"/>
      <c r="F282" s="3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 x14ac:dyDescent="0.25">
      <c r="A283" s="11"/>
      <c r="B283" s="18"/>
      <c r="F283" s="3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x14ac:dyDescent="0.25">
      <c r="A284" s="11"/>
      <c r="B284" s="18"/>
      <c r="F284" s="3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x14ac:dyDescent="0.25">
      <c r="A285" s="11"/>
      <c r="B285" s="18"/>
      <c r="F285" s="3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x14ac:dyDescent="0.25">
      <c r="A286" s="11"/>
      <c r="B286" s="18"/>
      <c r="F286" s="3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 x14ac:dyDescent="0.25">
      <c r="A287" s="11"/>
      <c r="B287" s="18"/>
      <c r="F287" s="3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 x14ac:dyDescent="0.25">
      <c r="A288" s="11"/>
      <c r="B288" s="18"/>
      <c r="F288" s="3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x14ac:dyDescent="0.25">
      <c r="A289" s="11"/>
      <c r="B289" s="18"/>
      <c r="F289" s="3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 x14ac:dyDescent="0.25">
      <c r="A290" s="11"/>
      <c r="B290" s="18"/>
      <c r="F290" s="3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x14ac:dyDescent="0.25">
      <c r="A291" s="11"/>
      <c r="B291" s="18"/>
      <c r="F291" s="3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 x14ac:dyDescent="0.25">
      <c r="A292" s="11"/>
      <c r="B292" s="18"/>
      <c r="F292" s="3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 x14ac:dyDescent="0.25">
      <c r="A293" s="11"/>
      <c r="B293" s="18"/>
      <c r="F293" s="3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 x14ac:dyDescent="0.25">
      <c r="A294" s="11"/>
      <c r="B294" s="18"/>
      <c r="F294" s="3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 x14ac:dyDescent="0.25">
      <c r="A295" s="11"/>
      <c r="B295" s="18"/>
      <c r="F295" s="3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x14ac:dyDescent="0.25">
      <c r="A296" s="11"/>
      <c r="B296" s="18"/>
      <c r="F296" s="3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 x14ac:dyDescent="0.25">
      <c r="A297" s="11"/>
      <c r="B297" s="18"/>
      <c r="F297" s="3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x14ac:dyDescent="0.25">
      <c r="A298" s="11"/>
      <c r="B298" s="18"/>
      <c r="F298" s="3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 x14ac:dyDescent="0.25">
      <c r="A299" s="11"/>
      <c r="B299" s="18"/>
      <c r="F299" s="3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 x14ac:dyDescent="0.25">
      <c r="A300" s="11"/>
      <c r="B300" s="18"/>
      <c r="F300" s="3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 x14ac:dyDescent="0.25">
      <c r="A301" s="11"/>
      <c r="B301" s="18"/>
      <c r="F301" s="3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 x14ac:dyDescent="0.25">
      <c r="A302" s="11"/>
      <c r="B302" s="18"/>
      <c r="F302" s="3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x14ac:dyDescent="0.25">
      <c r="A303" s="11"/>
      <c r="B303" s="18"/>
      <c r="F303" s="3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 x14ac:dyDescent="0.25">
      <c r="A304" s="11"/>
      <c r="B304" s="18"/>
      <c r="F304" s="3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x14ac:dyDescent="0.25">
      <c r="A305" s="11"/>
      <c r="B305" s="18"/>
      <c r="F305" s="3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x14ac:dyDescent="0.25">
      <c r="A306" s="11"/>
      <c r="B306" s="18"/>
      <c r="F306" s="3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x14ac:dyDescent="0.25">
      <c r="A307" s="11"/>
      <c r="B307" s="18"/>
      <c r="F307" s="3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 x14ac:dyDescent="0.25">
      <c r="A308" s="11"/>
      <c r="B308" s="18"/>
      <c r="F308" s="3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 x14ac:dyDescent="0.25">
      <c r="A309" s="11"/>
      <c r="B309" s="18"/>
      <c r="F309" s="3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x14ac:dyDescent="0.25">
      <c r="A310" s="11"/>
      <c r="B310" s="18"/>
      <c r="F310" s="3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 x14ac:dyDescent="0.25">
      <c r="A311" s="11"/>
      <c r="B311" s="18"/>
      <c r="F311" s="3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 x14ac:dyDescent="0.25">
      <c r="A312" s="11"/>
      <c r="B312" s="18"/>
      <c r="F312" s="3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 x14ac:dyDescent="0.25">
      <c r="A313" s="11"/>
      <c r="B313" s="18"/>
      <c r="F313" s="3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 x14ac:dyDescent="0.25">
      <c r="A314" s="11"/>
      <c r="B314" s="18"/>
      <c r="F314" s="3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 x14ac:dyDescent="0.25">
      <c r="A315" s="11"/>
      <c r="B315" s="18"/>
      <c r="F315" s="3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x14ac:dyDescent="0.25">
      <c r="A316" s="11"/>
      <c r="B316" s="18"/>
      <c r="F316" s="3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x14ac:dyDescent="0.25">
      <c r="A317" s="11"/>
      <c r="B317" s="18"/>
      <c r="F317" s="3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x14ac:dyDescent="0.25">
      <c r="A318" s="11"/>
      <c r="B318" s="18"/>
      <c r="F318" s="3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x14ac:dyDescent="0.25">
      <c r="A319" s="11"/>
      <c r="B319" s="18"/>
      <c r="F319" s="3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 x14ac:dyDescent="0.25">
      <c r="A320" s="11"/>
      <c r="B320" s="18"/>
      <c r="F320" s="3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 x14ac:dyDescent="0.25">
      <c r="A321" s="11"/>
      <c r="B321" s="18"/>
      <c r="F321" s="3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 x14ac:dyDescent="0.25">
      <c r="A322" s="11"/>
      <c r="B322" s="18"/>
      <c r="F322" s="3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 x14ac:dyDescent="0.25">
      <c r="A323" s="11"/>
      <c r="B323" s="18"/>
      <c r="F323" s="3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 x14ac:dyDescent="0.25">
      <c r="A324" s="11"/>
      <c r="B324" s="18"/>
      <c r="F324" s="3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 x14ac:dyDescent="0.25">
      <c r="A325" s="11"/>
      <c r="B325" s="18"/>
      <c r="F325" s="3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 x14ac:dyDescent="0.25">
      <c r="A326" s="11"/>
      <c r="B326" s="18"/>
      <c r="F326" s="3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 x14ac:dyDescent="0.25">
      <c r="A327" s="11"/>
      <c r="B327" s="18"/>
      <c r="F327" s="3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 x14ac:dyDescent="0.25">
      <c r="A328" s="11"/>
      <c r="B328" s="18"/>
      <c r="F328" s="3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 x14ac:dyDescent="0.25">
      <c r="A329" s="11"/>
      <c r="B329" s="18"/>
      <c r="F329" s="3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x14ac:dyDescent="0.25">
      <c r="A330" s="11"/>
      <c r="B330" s="18"/>
      <c r="F330" s="3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x14ac:dyDescent="0.25">
      <c r="A331" s="11"/>
      <c r="B331" s="18"/>
      <c r="F331" s="3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x14ac:dyDescent="0.25">
      <c r="A332" s="11"/>
      <c r="B332" s="18"/>
      <c r="F332" s="3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 x14ac:dyDescent="0.25">
      <c r="A333" s="11"/>
      <c r="B333" s="18"/>
      <c r="F333" s="3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 x14ac:dyDescent="0.25">
      <c r="A334" s="11"/>
      <c r="B334" s="18"/>
      <c r="F334" s="3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 x14ac:dyDescent="0.25">
      <c r="A335" s="11"/>
      <c r="B335" s="18"/>
      <c r="F335" s="3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 x14ac:dyDescent="0.25">
      <c r="A336" s="11"/>
      <c r="B336" s="18"/>
      <c r="F336" s="3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 x14ac:dyDescent="0.25">
      <c r="A337" s="11"/>
      <c r="B337" s="18"/>
      <c r="F337" s="3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 x14ac:dyDescent="0.25">
      <c r="A338" s="11"/>
      <c r="B338" s="18"/>
      <c r="F338" s="3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 x14ac:dyDescent="0.25">
      <c r="A339" s="11"/>
      <c r="B339" s="18"/>
      <c r="F339" s="3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 x14ac:dyDescent="0.25">
      <c r="A340" s="11"/>
      <c r="B340" s="18"/>
      <c r="F340" s="3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 x14ac:dyDescent="0.25">
      <c r="A341" s="11"/>
      <c r="B341" s="18"/>
      <c r="F341" s="3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x14ac:dyDescent="0.25">
      <c r="A342" s="11"/>
      <c r="B342" s="18"/>
      <c r="F342" s="3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 x14ac:dyDescent="0.25">
      <c r="A343" s="11"/>
      <c r="B343" s="18"/>
      <c r="F343" s="3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 x14ac:dyDescent="0.25">
      <c r="A344" s="11"/>
      <c r="B344" s="18"/>
      <c r="F344" s="3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 x14ac:dyDescent="0.25">
      <c r="A345" s="11"/>
      <c r="B345" s="18"/>
      <c r="F345" s="3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x14ac:dyDescent="0.25">
      <c r="A346" s="11"/>
      <c r="B346" s="18"/>
      <c r="F346" s="3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x14ac:dyDescent="0.25">
      <c r="A347" s="11"/>
      <c r="B347" s="18"/>
      <c r="F347" s="3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x14ac:dyDescent="0.25">
      <c r="A348" s="11"/>
      <c r="B348" s="18"/>
      <c r="F348" s="3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x14ac:dyDescent="0.25">
      <c r="A349" s="11"/>
      <c r="B349" s="18"/>
      <c r="F349" s="3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 x14ac:dyDescent="0.25">
      <c r="A350" s="11"/>
      <c r="B350" s="18"/>
      <c r="F350" s="3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 x14ac:dyDescent="0.25">
      <c r="A351" s="11"/>
      <c r="B351" s="18"/>
      <c r="F351" s="3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 x14ac:dyDescent="0.25">
      <c r="A352" s="11"/>
      <c r="B352" s="18"/>
      <c r="F352" s="3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 x14ac:dyDescent="0.25">
      <c r="A353" s="11"/>
      <c r="B353" s="18"/>
      <c r="F353" s="3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 x14ac:dyDescent="0.25">
      <c r="A354" s="11"/>
      <c r="B354" s="18"/>
      <c r="F354" s="3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 x14ac:dyDescent="0.25">
      <c r="A355" s="11"/>
      <c r="B355" s="18"/>
      <c r="F355" s="3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 x14ac:dyDescent="0.25">
      <c r="A356" s="11"/>
      <c r="B356" s="18"/>
      <c r="F356" s="3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 x14ac:dyDescent="0.25">
      <c r="A357" s="11"/>
      <c r="B357" s="18"/>
      <c r="F357" s="3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 x14ac:dyDescent="0.25">
      <c r="A358" s="11"/>
      <c r="B358" s="18"/>
      <c r="F358" s="3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 x14ac:dyDescent="0.25">
      <c r="A359" s="11"/>
      <c r="B359" s="18"/>
      <c r="F359" s="3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 x14ac:dyDescent="0.25">
      <c r="A360" s="11"/>
      <c r="B360" s="18"/>
      <c r="F360" s="3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 x14ac:dyDescent="0.25">
      <c r="A361" s="11"/>
      <c r="B361" s="18"/>
      <c r="F361" s="3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 x14ac:dyDescent="0.25">
      <c r="A362" s="11"/>
      <c r="B362" s="18"/>
      <c r="F362" s="3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 x14ac:dyDescent="0.25">
      <c r="A363" s="11"/>
      <c r="B363" s="18"/>
      <c r="F363" s="3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 x14ac:dyDescent="0.25">
      <c r="A364" s="11"/>
      <c r="B364" s="18"/>
      <c r="F364" s="3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 x14ac:dyDescent="0.25">
      <c r="A365" s="11"/>
      <c r="B365" s="18"/>
      <c r="F365" s="3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 x14ac:dyDescent="0.25">
      <c r="A366" s="11"/>
      <c r="B366" s="18"/>
      <c r="F366" s="3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 x14ac:dyDescent="0.25">
      <c r="A367" s="11"/>
      <c r="B367" s="18"/>
      <c r="F367" s="3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 x14ac:dyDescent="0.25">
      <c r="A368" s="11"/>
      <c r="B368" s="18"/>
      <c r="F368" s="3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 x14ac:dyDescent="0.25">
      <c r="A369" s="11"/>
      <c r="B369" s="18"/>
      <c r="F369" s="3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 x14ac:dyDescent="0.25">
      <c r="A370" s="11"/>
      <c r="B370" s="18"/>
      <c r="F370" s="3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x14ac:dyDescent="0.25">
      <c r="A371" s="11"/>
      <c r="B371" s="18"/>
      <c r="F371" s="3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 x14ac:dyDescent="0.25">
      <c r="A372" s="11"/>
      <c r="B372" s="18"/>
      <c r="F372" s="3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x14ac:dyDescent="0.25">
      <c r="A373" s="11"/>
      <c r="B373" s="18"/>
      <c r="F373" s="3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 x14ac:dyDescent="0.25">
      <c r="A374" s="11"/>
      <c r="B374" s="18"/>
      <c r="F374" s="3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 x14ac:dyDescent="0.25">
      <c r="A375" s="11"/>
      <c r="B375" s="18"/>
      <c r="F375" s="3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 x14ac:dyDescent="0.25">
      <c r="A376" s="11"/>
      <c r="B376" s="18"/>
      <c r="F376" s="3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 x14ac:dyDescent="0.25">
      <c r="A377" s="11"/>
      <c r="B377" s="18"/>
      <c r="F377" s="3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x14ac:dyDescent="0.25">
      <c r="A378" s="11"/>
      <c r="B378" s="18"/>
      <c r="F378" s="3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 x14ac:dyDescent="0.25">
      <c r="A379" s="11"/>
      <c r="B379" s="18"/>
      <c r="F379" s="3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 x14ac:dyDescent="0.25">
      <c r="A380" s="11"/>
      <c r="B380" s="18"/>
      <c r="F380" s="3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 x14ac:dyDescent="0.25">
      <c r="A381" s="11"/>
      <c r="B381" s="18"/>
      <c r="F381" s="3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 x14ac:dyDescent="0.25">
      <c r="A382" s="11"/>
      <c r="B382" s="18"/>
      <c r="F382" s="3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 x14ac:dyDescent="0.25">
      <c r="A383" s="11"/>
      <c r="B383" s="18"/>
      <c r="F383" s="3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x14ac:dyDescent="0.25">
      <c r="A384" s="11"/>
      <c r="B384" s="18"/>
      <c r="F384" s="3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 x14ac:dyDescent="0.25">
      <c r="A385" s="11"/>
      <c r="B385" s="18"/>
      <c r="F385" s="3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 x14ac:dyDescent="0.25">
      <c r="A386" s="11"/>
      <c r="B386" s="18"/>
      <c r="F386" s="3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 x14ac:dyDescent="0.25">
      <c r="A387" s="11"/>
      <c r="B387" s="18"/>
      <c r="F387" s="3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 x14ac:dyDescent="0.25">
      <c r="A388" s="11"/>
      <c r="B388" s="18"/>
      <c r="F388" s="3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 x14ac:dyDescent="0.25">
      <c r="A389" s="11"/>
      <c r="B389" s="18"/>
      <c r="F389" s="3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 x14ac:dyDescent="0.25">
      <c r="A390" s="11"/>
      <c r="B390" s="18"/>
      <c r="F390" s="3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 x14ac:dyDescent="0.25">
      <c r="A391" s="11"/>
      <c r="B391" s="18"/>
      <c r="F391" s="3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 x14ac:dyDescent="0.25">
      <c r="A392" s="11"/>
      <c r="B392" s="18"/>
      <c r="F392" s="3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 x14ac:dyDescent="0.25">
      <c r="A393" s="11"/>
      <c r="B393" s="18"/>
      <c r="F393" s="3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 x14ac:dyDescent="0.25">
      <c r="A394" s="11"/>
      <c r="B394" s="18"/>
      <c r="F394" s="3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 x14ac:dyDescent="0.25">
      <c r="A395" s="11"/>
      <c r="B395" s="18"/>
      <c r="F395" s="3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 x14ac:dyDescent="0.25">
      <c r="A396" s="11"/>
      <c r="B396" s="18"/>
      <c r="F396" s="3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 x14ac:dyDescent="0.25">
      <c r="A397" s="11"/>
      <c r="B397" s="18"/>
      <c r="F397" s="3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 x14ac:dyDescent="0.25">
      <c r="A398" s="11"/>
      <c r="B398" s="18"/>
      <c r="F398" s="3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x14ac:dyDescent="0.25">
      <c r="A399" s="11"/>
      <c r="B399" s="18"/>
      <c r="F399" s="3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 x14ac:dyDescent="0.25">
      <c r="A400" s="11"/>
      <c r="B400" s="18"/>
      <c r="F400" s="3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 x14ac:dyDescent="0.25">
      <c r="A401" s="11"/>
      <c r="B401" s="18"/>
      <c r="F401" s="3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 x14ac:dyDescent="0.25">
      <c r="A402" s="11"/>
      <c r="B402" s="18"/>
      <c r="F402" s="3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 x14ac:dyDescent="0.25">
      <c r="A403" s="11"/>
      <c r="B403" s="18"/>
      <c r="F403" s="3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 x14ac:dyDescent="0.25">
      <c r="A404" s="11"/>
      <c r="B404" s="18"/>
      <c r="F404" s="3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 x14ac:dyDescent="0.25">
      <c r="A405" s="11"/>
      <c r="B405" s="18"/>
      <c r="F405" s="3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 x14ac:dyDescent="0.25">
      <c r="A406" s="11"/>
      <c r="B406" s="18"/>
      <c r="F406" s="3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 x14ac:dyDescent="0.25">
      <c r="A407" s="11"/>
      <c r="B407" s="18"/>
      <c r="F407" s="3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 x14ac:dyDescent="0.25">
      <c r="A408" s="11"/>
      <c r="B408" s="18"/>
      <c r="F408" s="3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 x14ac:dyDescent="0.25">
      <c r="A409" s="11"/>
      <c r="B409" s="18"/>
      <c r="F409" s="3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 x14ac:dyDescent="0.25">
      <c r="A410" s="11"/>
      <c r="B410" s="18"/>
      <c r="F410" s="3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 x14ac:dyDescent="0.25">
      <c r="A411" s="11"/>
      <c r="B411" s="18"/>
      <c r="F411" s="3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 x14ac:dyDescent="0.25">
      <c r="A412" s="11"/>
      <c r="B412" s="18"/>
      <c r="F412" s="3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 x14ac:dyDescent="0.25">
      <c r="A413" s="11"/>
      <c r="B413" s="18"/>
      <c r="F413" s="3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x14ac:dyDescent="0.25">
      <c r="A414" s="11"/>
      <c r="B414" s="18"/>
      <c r="F414" s="3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 x14ac:dyDescent="0.25">
      <c r="A415" s="11"/>
      <c r="B415" s="18"/>
      <c r="F415" s="3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 x14ac:dyDescent="0.25">
      <c r="A416" s="11"/>
      <c r="B416" s="18"/>
      <c r="F416" s="3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 x14ac:dyDescent="0.25">
      <c r="A417" s="11"/>
      <c r="B417" s="18"/>
      <c r="F417" s="3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x14ac:dyDescent="0.25">
      <c r="A418" s="11"/>
      <c r="B418" s="18"/>
      <c r="F418" s="3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 x14ac:dyDescent="0.25">
      <c r="A419" s="11"/>
      <c r="B419" s="18"/>
      <c r="F419" s="3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 x14ac:dyDescent="0.25">
      <c r="A420" s="11"/>
      <c r="B420" s="18"/>
      <c r="F420" s="3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 x14ac:dyDescent="0.25">
      <c r="A421" s="11"/>
      <c r="B421" s="18"/>
      <c r="F421" s="3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 x14ac:dyDescent="0.25">
      <c r="A422" s="11"/>
      <c r="B422" s="18"/>
      <c r="F422" s="3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 x14ac:dyDescent="0.25">
      <c r="A423" s="11"/>
      <c r="B423" s="18"/>
      <c r="F423" s="3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 x14ac:dyDescent="0.25">
      <c r="A424" s="11"/>
      <c r="B424" s="18"/>
      <c r="F424" s="3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 x14ac:dyDescent="0.25">
      <c r="A425" s="11"/>
      <c r="B425" s="18"/>
      <c r="F425" s="3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 x14ac:dyDescent="0.25">
      <c r="A426" s="11"/>
      <c r="B426" s="18"/>
      <c r="F426" s="3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 x14ac:dyDescent="0.25">
      <c r="A427" s="11"/>
      <c r="B427" s="18"/>
      <c r="F427" s="3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 x14ac:dyDescent="0.25">
      <c r="A428" s="11"/>
      <c r="B428" s="18"/>
      <c r="F428" s="3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x14ac:dyDescent="0.25">
      <c r="A429" s="11"/>
      <c r="B429" s="18"/>
      <c r="F429" s="3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 x14ac:dyDescent="0.25">
      <c r="A430" s="11"/>
      <c r="B430" s="18"/>
      <c r="F430" s="3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 x14ac:dyDescent="0.25">
      <c r="A431" s="11"/>
      <c r="B431" s="18"/>
      <c r="F431" s="3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 x14ac:dyDescent="0.25">
      <c r="A432" s="11"/>
      <c r="B432" s="18"/>
      <c r="F432" s="3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x14ac:dyDescent="0.25">
      <c r="A433" s="11"/>
      <c r="B433" s="18"/>
      <c r="F433" s="3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 x14ac:dyDescent="0.25">
      <c r="A434" s="11"/>
      <c r="B434" s="18"/>
      <c r="F434" s="3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 x14ac:dyDescent="0.25">
      <c r="A435" s="11"/>
      <c r="B435" s="18"/>
      <c r="F435" s="3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 x14ac:dyDescent="0.25">
      <c r="A436" s="11"/>
      <c r="B436" s="18"/>
      <c r="F436" s="3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 x14ac:dyDescent="0.25">
      <c r="A437" s="11"/>
      <c r="B437" s="18"/>
      <c r="F437" s="3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 x14ac:dyDescent="0.25">
      <c r="A438" s="11"/>
      <c r="B438" s="18"/>
      <c r="F438" s="3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 x14ac:dyDescent="0.25">
      <c r="A439" s="11"/>
      <c r="B439" s="18"/>
      <c r="F439" s="3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 x14ac:dyDescent="0.25">
      <c r="A440" s="11"/>
      <c r="B440" s="18"/>
      <c r="F440" s="3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 x14ac:dyDescent="0.25">
      <c r="A441" s="11"/>
      <c r="B441" s="18"/>
      <c r="F441" s="3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 x14ac:dyDescent="0.25">
      <c r="A442" s="11"/>
      <c r="B442" s="18"/>
      <c r="F442" s="3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x14ac:dyDescent="0.25">
      <c r="A443" s="11"/>
      <c r="B443" s="18"/>
      <c r="F443" s="3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 x14ac:dyDescent="0.25">
      <c r="A444" s="11"/>
      <c r="B444" s="18"/>
      <c r="F444" s="3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 x14ac:dyDescent="0.25">
      <c r="A445" s="11"/>
      <c r="B445" s="18"/>
      <c r="F445" s="3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 x14ac:dyDescent="0.25">
      <c r="A446" s="11"/>
      <c r="B446" s="18"/>
      <c r="F446" s="3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 x14ac:dyDescent="0.25">
      <c r="A447" s="11"/>
      <c r="B447" s="18"/>
      <c r="F447" s="3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 x14ac:dyDescent="0.25">
      <c r="A448" s="11"/>
      <c r="B448" s="18"/>
      <c r="F448" s="3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x14ac:dyDescent="0.25">
      <c r="A449" s="11"/>
      <c r="B449" s="18"/>
      <c r="F449" s="3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x14ac:dyDescent="0.25">
      <c r="A450" s="11"/>
      <c r="B450" s="18"/>
      <c r="F450" s="3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x14ac:dyDescent="0.25">
      <c r="A451" s="11"/>
      <c r="B451" s="18"/>
      <c r="F451" s="3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 x14ac:dyDescent="0.25">
      <c r="A452" s="11"/>
      <c r="B452" s="18"/>
      <c r="F452" s="3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 x14ac:dyDescent="0.25">
      <c r="A453" s="11"/>
      <c r="B453" s="18"/>
      <c r="F453" s="3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 x14ac:dyDescent="0.25">
      <c r="A454" s="11"/>
      <c r="B454" s="18"/>
      <c r="F454" s="3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 x14ac:dyDescent="0.25">
      <c r="A455" s="11"/>
      <c r="B455" s="18"/>
      <c r="F455" s="3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 x14ac:dyDescent="0.25">
      <c r="A456" s="11"/>
      <c r="B456" s="18"/>
      <c r="F456" s="3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x14ac:dyDescent="0.25">
      <c r="A457" s="11"/>
      <c r="B457" s="18"/>
      <c r="F457" s="3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1:21" x14ac:dyDescent="0.25">
      <c r="A458" s="11"/>
      <c r="B458" s="18"/>
      <c r="F458" s="3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1:21" x14ac:dyDescent="0.25">
      <c r="A459" s="11"/>
      <c r="B459" s="18"/>
      <c r="F459" s="3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1:21" x14ac:dyDescent="0.25">
      <c r="A460" s="11"/>
      <c r="B460" s="18"/>
      <c r="F460" s="3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1:21" x14ac:dyDescent="0.25">
      <c r="A461" s="11"/>
      <c r="B461" s="18"/>
      <c r="F461" s="3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1:21" x14ac:dyDescent="0.25">
      <c r="A462" s="11"/>
      <c r="B462" s="18"/>
      <c r="F462" s="3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1:21" x14ac:dyDescent="0.25">
      <c r="A463" s="11"/>
      <c r="B463" s="18"/>
      <c r="F463" s="3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 x14ac:dyDescent="0.25">
      <c r="A464" s="11"/>
      <c r="B464" s="18"/>
      <c r="F464" s="3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1:21" x14ac:dyDescent="0.25">
      <c r="A465" s="11"/>
      <c r="B465" s="18"/>
      <c r="F465" s="3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1:21" x14ac:dyDescent="0.25">
      <c r="A466" s="11"/>
      <c r="B466" s="18"/>
      <c r="F466" s="3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1:21" x14ac:dyDescent="0.25">
      <c r="A467" s="11"/>
      <c r="B467" s="18"/>
      <c r="F467" s="3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1:21" x14ac:dyDescent="0.25">
      <c r="A468" s="11"/>
      <c r="B468" s="18"/>
      <c r="F468" s="3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1:21" x14ac:dyDescent="0.25">
      <c r="A469" s="11"/>
      <c r="B469" s="18"/>
      <c r="F469" s="3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1:21" x14ac:dyDescent="0.25">
      <c r="A470" s="11"/>
      <c r="B470" s="18"/>
      <c r="F470" s="3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1:21" x14ac:dyDescent="0.25">
      <c r="A471" s="11"/>
      <c r="B471" s="18"/>
      <c r="F471" s="3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1:21" x14ac:dyDescent="0.25">
      <c r="A472" s="11"/>
      <c r="B472" s="18"/>
      <c r="F472" s="3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1:21" x14ac:dyDescent="0.25">
      <c r="A473" s="11"/>
      <c r="B473" s="18"/>
      <c r="F473" s="3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1:21" x14ac:dyDescent="0.25">
      <c r="A474" s="11"/>
      <c r="B474" s="18"/>
      <c r="F474" s="3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1:21" x14ac:dyDescent="0.25">
      <c r="A475" s="11"/>
      <c r="B475" s="18"/>
      <c r="F475" s="3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1:21" x14ac:dyDescent="0.25">
      <c r="A476" s="11"/>
      <c r="B476" s="18"/>
      <c r="F476" s="3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1:21" x14ac:dyDescent="0.25">
      <c r="A477" s="11"/>
      <c r="B477" s="18"/>
      <c r="F477" s="3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1:21" x14ac:dyDescent="0.25">
      <c r="A478" s="11"/>
      <c r="B478" s="18"/>
      <c r="F478" s="3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1:21" x14ac:dyDescent="0.25">
      <c r="A479" s="11"/>
      <c r="B479" s="18"/>
      <c r="F479" s="3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1:21" x14ac:dyDescent="0.25">
      <c r="A480" s="11"/>
      <c r="B480" s="18"/>
      <c r="F480" s="3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1:21" x14ac:dyDescent="0.25">
      <c r="A481" s="11"/>
      <c r="B481" s="18"/>
      <c r="F481" s="3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1:21" x14ac:dyDescent="0.25">
      <c r="A482" s="11"/>
      <c r="B482" s="18"/>
      <c r="F482" s="3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1:21" x14ac:dyDescent="0.25">
      <c r="A483" s="11"/>
      <c r="B483" s="18"/>
      <c r="F483" s="3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1:21" x14ac:dyDescent="0.25">
      <c r="A484" s="11"/>
      <c r="B484" s="18"/>
      <c r="F484" s="3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1:21" x14ac:dyDescent="0.25">
      <c r="A485" s="11"/>
      <c r="B485" s="18"/>
      <c r="F485" s="3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1:21" x14ac:dyDescent="0.25">
      <c r="A486" s="11"/>
      <c r="B486" s="18"/>
      <c r="F486" s="3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1:21" x14ac:dyDescent="0.25">
      <c r="A487" s="11"/>
      <c r="B487" s="18"/>
      <c r="F487" s="3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1:21" x14ac:dyDescent="0.25">
      <c r="A488" s="11"/>
      <c r="B488" s="18"/>
      <c r="F488" s="3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1:21" x14ac:dyDescent="0.25">
      <c r="A489" s="11"/>
      <c r="B489" s="18"/>
      <c r="F489" s="3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1:21" x14ac:dyDescent="0.25">
      <c r="A490" s="11"/>
      <c r="B490" s="18"/>
      <c r="F490" s="3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1:21" x14ac:dyDescent="0.25">
      <c r="A491" s="11"/>
      <c r="B491" s="18"/>
      <c r="F491" s="3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1:21" x14ac:dyDescent="0.25">
      <c r="A492" s="11"/>
      <c r="B492" s="18"/>
      <c r="F492" s="3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1:21" x14ac:dyDescent="0.25">
      <c r="A493" s="11"/>
      <c r="B493" s="18"/>
      <c r="F493" s="3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1:21" x14ac:dyDescent="0.25">
      <c r="A494" s="11"/>
      <c r="B494" s="18"/>
      <c r="F494" s="3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 x14ac:dyDescent="0.25">
      <c r="A495" s="11"/>
      <c r="B495" s="18"/>
      <c r="F495" s="3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 x14ac:dyDescent="0.25">
      <c r="A496" s="11"/>
      <c r="B496" s="18"/>
      <c r="F496" s="3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 x14ac:dyDescent="0.25">
      <c r="A497" s="11"/>
      <c r="B497" s="18"/>
      <c r="F497" s="3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 x14ac:dyDescent="0.25">
      <c r="A498" s="11"/>
      <c r="B498" s="18"/>
      <c r="F498" s="3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 x14ac:dyDescent="0.25">
      <c r="A499" s="11"/>
      <c r="B499" s="18"/>
      <c r="F499" s="3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 x14ac:dyDescent="0.25">
      <c r="A500" s="11"/>
      <c r="B500" s="18"/>
      <c r="F500" s="3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 x14ac:dyDescent="0.25">
      <c r="A501" s="11"/>
      <c r="B501" s="18"/>
      <c r="F501" s="3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x14ac:dyDescent="0.25">
      <c r="A502" s="11"/>
      <c r="B502" s="18"/>
      <c r="F502" s="3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 x14ac:dyDescent="0.25">
      <c r="A503" s="11"/>
      <c r="B503" s="18"/>
      <c r="F503" s="3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 x14ac:dyDescent="0.25">
      <c r="A504" s="11"/>
      <c r="B504" s="18"/>
      <c r="F504" s="3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 x14ac:dyDescent="0.25">
      <c r="A505" s="11"/>
      <c r="B505" s="18"/>
      <c r="F505" s="3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 x14ac:dyDescent="0.25">
      <c r="A506" s="11"/>
      <c r="B506" s="18"/>
      <c r="F506" s="3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 x14ac:dyDescent="0.25">
      <c r="A507" s="11"/>
      <c r="B507" s="18"/>
      <c r="F507" s="3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 x14ac:dyDescent="0.25">
      <c r="A508" s="11"/>
      <c r="B508" s="18"/>
      <c r="F508" s="3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 x14ac:dyDescent="0.25">
      <c r="A509" s="11"/>
      <c r="B509" s="18"/>
      <c r="F509" s="3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 x14ac:dyDescent="0.25">
      <c r="A510" s="11"/>
      <c r="B510" s="18"/>
      <c r="F510" s="3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 x14ac:dyDescent="0.25">
      <c r="A511" s="11"/>
      <c r="B511" s="18"/>
      <c r="F511" s="3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 x14ac:dyDescent="0.25">
      <c r="A512" s="11"/>
      <c r="B512" s="18"/>
      <c r="F512" s="3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 x14ac:dyDescent="0.25">
      <c r="A513" s="11"/>
      <c r="B513" s="18"/>
      <c r="F513" s="3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 x14ac:dyDescent="0.25">
      <c r="A514" s="11"/>
      <c r="B514" s="18"/>
      <c r="F514" s="3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 x14ac:dyDescent="0.25">
      <c r="A515" s="11"/>
      <c r="B515" s="18"/>
      <c r="F515" s="3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 x14ac:dyDescent="0.25">
      <c r="A516" s="11"/>
      <c r="B516" s="18"/>
      <c r="F516" s="3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 x14ac:dyDescent="0.25">
      <c r="A517" s="11"/>
      <c r="B517" s="18"/>
      <c r="F517" s="3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 x14ac:dyDescent="0.25">
      <c r="A518" s="11"/>
      <c r="B518" s="18"/>
      <c r="F518" s="3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 x14ac:dyDescent="0.25">
      <c r="A519" s="11"/>
      <c r="B519" s="18"/>
      <c r="F519" s="3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 x14ac:dyDescent="0.25">
      <c r="A520" s="11"/>
      <c r="B520" s="18"/>
      <c r="F520" s="3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 x14ac:dyDescent="0.25">
      <c r="A521" s="11"/>
      <c r="B521" s="18"/>
      <c r="F521" s="3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 x14ac:dyDescent="0.25">
      <c r="A522" s="11"/>
      <c r="B522" s="18"/>
      <c r="F522" s="3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 x14ac:dyDescent="0.25">
      <c r="A523" s="11"/>
      <c r="B523" s="18"/>
      <c r="F523" s="3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 x14ac:dyDescent="0.25">
      <c r="A524" s="11"/>
      <c r="B524" s="18"/>
      <c r="F524" s="3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 x14ac:dyDescent="0.25">
      <c r="A525" s="11"/>
      <c r="B525" s="18"/>
      <c r="F525" s="3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 x14ac:dyDescent="0.25">
      <c r="A526" s="11"/>
      <c r="B526" s="18"/>
      <c r="F526" s="3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 x14ac:dyDescent="0.25">
      <c r="A527" s="11"/>
      <c r="B527" s="18"/>
      <c r="F527" s="3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 x14ac:dyDescent="0.25">
      <c r="A528" s="11"/>
      <c r="B528" s="18"/>
      <c r="F528" s="3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 x14ac:dyDescent="0.25">
      <c r="A529" s="11"/>
      <c r="B529" s="18"/>
      <c r="F529" s="3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 x14ac:dyDescent="0.25">
      <c r="A530" s="11"/>
      <c r="B530" s="18"/>
      <c r="F530" s="3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 x14ac:dyDescent="0.25">
      <c r="A531" s="11"/>
      <c r="B531" s="18"/>
      <c r="F531" s="3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 x14ac:dyDescent="0.25">
      <c r="A532" s="11"/>
      <c r="B532" s="18"/>
      <c r="F532" s="3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 x14ac:dyDescent="0.25">
      <c r="A533" s="11"/>
      <c r="B533" s="18"/>
      <c r="F533" s="3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 x14ac:dyDescent="0.25">
      <c r="A534" s="11"/>
      <c r="B534" s="18"/>
      <c r="F534" s="3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 x14ac:dyDescent="0.25">
      <c r="A535" s="11"/>
      <c r="B535" s="18"/>
      <c r="F535" s="3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 x14ac:dyDescent="0.25">
      <c r="A536" s="11"/>
      <c r="B536" s="18"/>
      <c r="F536" s="3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 x14ac:dyDescent="0.25">
      <c r="A537" s="11"/>
      <c r="B537" s="18"/>
      <c r="F537" s="3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 x14ac:dyDescent="0.25">
      <c r="A538" s="11"/>
      <c r="B538" s="18"/>
      <c r="F538" s="3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x14ac:dyDescent="0.25">
      <c r="A539" s="11"/>
      <c r="B539" s="18"/>
      <c r="F539" s="3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 x14ac:dyDescent="0.25">
      <c r="A540" s="11"/>
      <c r="B540" s="18"/>
      <c r="F540" s="3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1:21" x14ac:dyDescent="0.25">
      <c r="A541" s="11"/>
      <c r="B541" s="18"/>
      <c r="F541" s="3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1:21" x14ac:dyDescent="0.25">
      <c r="A542" s="11"/>
      <c r="B542" s="18"/>
      <c r="F542" s="3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1:21" x14ac:dyDescent="0.25">
      <c r="A543" s="11"/>
      <c r="B543" s="18"/>
      <c r="F543" s="3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1:21" x14ac:dyDescent="0.25">
      <c r="A544" s="11"/>
      <c r="B544" s="18"/>
      <c r="F544" s="3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1:21" x14ac:dyDescent="0.25">
      <c r="A545" s="11"/>
      <c r="B545" s="18"/>
      <c r="F545" s="3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1:21" x14ac:dyDescent="0.25">
      <c r="A546" s="11"/>
      <c r="B546" s="18"/>
      <c r="F546" s="3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1:21" x14ac:dyDescent="0.25">
      <c r="A547" s="11"/>
      <c r="B547" s="18"/>
      <c r="F547" s="3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1:21" x14ac:dyDescent="0.25">
      <c r="A548" s="11"/>
      <c r="B548" s="18"/>
      <c r="F548" s="3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1:21" x14ac:dyDescent="0.25">
      <c r="A549" s="11"/>
      <c r="B549" s="18"/>
      <c r="F549" s="3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1:21" x14ac:dyDescent="0.25">
      <c r="A550" s="11"/>
      <c r="B550" s="18"/>
      <c r="F550" s="3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1:21" x14ac:dyDescent="0.25">
      <c r="A551" s="11"/>
      <c r="B551" s="18"/>
      <c r="F551" s="3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1:21" x14ac:dyDescent="0.25">
      <c r="A552" s="11"/>
      <c r="B552" s="18"/>
      <c r="F552" s="3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1:21" x14ac:dyDescent="0.25">
      <c r="A553" s="11"/>
      <c r="B553" s="18"/>
      <c r="F553" s="3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1:21" x14ac:dyDescent="0.25">
      <c r="A554" s="11"/>
      <c r="B554" s="18"/>
      <c r="F554" s="3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1:21" x14ac:dyDescent="0.25">
      <c r="A555" s="11"/>
      <c r="B555" s="18"/>
      <c r="F555" s="3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1:21" x14ac:dyDescent="0.25">
      <c r="A556" s="11"/>
      <c r="B556" s="18"/>
      <c r="F556" s="3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1:21" x14ac:dyDescent="0.25">
      <c r="A557" s="11"/>
      <c r="B557" s="18"/>
      <c r="F557" s="3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1:21" x14ac:dyDescent="0.25">
      <c r="A558" s="11"/>
      <c r="B558" s="18"/>
      <c r="F558" s="3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1:21" x14ac:dyDescent="0.25">
      <c r="A559" s="11"/>
      <c r="B559" s="18"/>
      <c r="F559" s="3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1:21" x14ac:dyDescent="0.25">
      <c r="A560" s="11"/>
      <c r="B560" s="18"/>
      <c r="F560" s="3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1:21" x14ac:dyDescent="0.25">
      <c r="A561" s="11"/>
      <c r="B561" s="18"/>
      <c r="F561" s="3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1:21" x14ac:dyDescent="0.25">
      <c r="A562" s="11"/>
      <c r="B562" s="18"/>
      <c r="F562" s="3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1:21" x14ac:dyDescent="0.25">
      <c r="A563" s="11"/>
      <c r="B563" s="18"/>
      <c r="F563" s="3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1:21" x14ac:dyDescent="0.25">
      <c r="A564" s="11"/>
      <c r="B564" s="18"/>
      <c r="F564" s="3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1:21" x14ac:dyDescent="0.25">
      <c r="A565" s="11"/>
      <c r="B565" s="18"/>
      <c r="F565" s="3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1:21" x14ac:dyDescent="0.25">
      <c r="A566" s="11"/>
      <c r="B566" s="18"/>
      <c r="F566" s="3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1:21" x14ac:dyDescent="0.25">
      <c r="A567" s="11"/>
      <c r="B567" s="18"/>
      <c r="F567" s="3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1:21" x14ac:dyDescent="0.25">
      <c r="A568" s="11"/>
      <c r="B568" s="18"/>
      <c r="F568" s="3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1:21" x14ac:dyDescent="0.25">
      <c r="A569" s="11"/>
      <c r="B569" s="18"/>
      <c r="F569" s="3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1:21" x14ac:dyDescent="0.25">
      <c r="A570" s="11"/>
      <c r="B570" s="18"/>
      <c r="F570" s="3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1:21" x14ac:dyDescent="0.25">
      <c r="A571" s="11"/>
      <c r="B571" s="18"/>
      <c r="F571" s="3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1:21" x14ac:dyDescent="0.25">
      <c r="A572" s="11"/>
      <c r="B572" s="18"/>
      <c r="F572" s="3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1:21" x14ac:dyDescent="0.25">
      <c r="A573" s="11"/>
      <c r="B573" s="18"/>
      <c r="F573" s="3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1:21" x14ac:dyDescent="0.25">
      <c r="A574" s="11"/>
      <c r="B574" s="18"/>
      <c r="F574" s="3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1:21" x14ac:dyDescent="0.25">
      <c r="A575" s="11"/>
      <c r="B575" s="18"/>
      <c r="F575" s="3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1:21" x14ac:dyDescent="0.25">
      <c r="A576" s="11"/>
      <c r="B576" s="18"/>
      <c r="F576" s="3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1:21" x14ac:dyDescent="0.25">
      <c r="A577" s="11"/>
      <c r="B577" s="18"/>
      <c r="F577" s="3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1:21" x14ac:dyDescent="0.25">
      <c r="A578" s="11"/>
      <c r="B578" s="18"/>
      <c r="F578" s="3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1:21" x14ac:dyDescent="0.25">
      <c r="A579" s="11"/>
      <c r="B579" s="18"/>
      <c r="F579" s="3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1:21" x14ac:dyDescent="0.25">
      <c r="A580" s="11"/>
      <c r="B580" s="18"/>
      <c r="F580" s="3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1:21" x14ac:dyDescent="0.25">
      <c r="A581" s="11"/>
      <c r="B581" s="18"/>
      <c r="F581" s="3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1:21" x14ac:dyDescent="0.25">
      <c r="A582" s="11"/>
      <c r="B582" s="18"/>
      <c r="F582" s="3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1:21" x14ac:dyDescent="0.25">
      <c r="A583" s="11"/>
      <c r="B583" s="18"/>
      <c r="F583" s="3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1:21" x14ac:dyDescent="0.25">
      <c r="A584" s="11"/>
      <c r="B584" s="18"/>
      <c r="F584" s="3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1:21" x14ac:dyDescent="0.25">
      <c r="A585" s="11"/>
      <c r="B585" s="18"/>
      <c r="F585" s="3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1:21" x14ac:dyDescent="0.25">
      <c r="A586" s="11"/>
      <c r="B586" s="18"/>
      <c r="F586" s="3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1:21" x14ac:dyDescent="0.25">
      <c r="A587" s="11"/>
      <c r="B587" s="18"/>
      <c r="F587" s="3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1:21" x14ac:dyDescent="0.25">
      <c r="A588" s="11"/>
      <c r="B588" s="18"/>
      <c r="F588" s="3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1:21" x14ac:dyDescent="0.25">
      <c r="A589" s="11"/>
      <c r="B589" s="18"/>
      <c r="F589" s="3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1:21" x14ac:dyDescent="0.25">
      <c r="A590" s="11"/>
      <c r="B590" s="18"/>
      <c r="F590" s="3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1:21" x14ac:dyDescent="0.25">
      <c r="A591" s="11"/>
      <c r="B591" s="18"/>
      <c r="F591" s="3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1:21" x14ac:dyDescent="0.25">
      <c r="A592" s="11"/>
      <c r="B592" s="18"/>
      <c r="F592" s="3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1:21" x14ac:dyDescent="0.25">
      <c r="A593" s="11"/>
      <c r="B593" s="18"/>
      <c r="F593" s="3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1:21" x14ac:dyDescent="0.25">
      <c r="A594" s="11"/>
      <c r="B594" s="18"/>
      <c r="F594" s="3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1:21" x14ac:dyDescent="0.25">
      <c r="A595" s="11"/>
      <c r="B595" s="18"/>
      <c r="F595" s="3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1:21" x14ac:dyDescent="0.25">
      <c r="A596" s="11"/>
      <c r="B596" s="18"/>
      <c r="F596" s="3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1:21" x14ac:dyDescent="0.25">
      <c r="A597" s="11"/>
      <c r="B597" s="18"/>
      <c r="F597" s="3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1:21" x14ac:dyDescent="0.25">
      <c r="A598" s="11"/>
      <c r="B598" s="18"/>
      <c r="F598" s="3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1:21" x14ac:dyDescent="0.25">
      <c r="A599" s="11"/>
      <c r="B599" s="18"/>
      <c r="F599" s="3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1:21" x14ac:dyDescent="0.25">
      <c r="A600" s="11"/>
      <c r="B600" s="18"/>
      <c r="F600" s="3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1:21" x14ac:dyDescent="0.25">
      <c r="A601" s="11"/>
      <c r="B601" s="18"/>
      <c r="F601" s="3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1:21" x14ac:dyDescent="0.25">
      <c r="A602" s="11"/>
      <c r="B602" s="18"/>
      <c r="F602" s="3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1:21" x14ac:dyDescent="0.25">
      <c r="A603" s="11"/>
      <c r="B603" s="18"/>
      <c r="F603" s="3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1:21" x14ac:dyDescent="0.25">
      <c r="A604" s="11"/>
      <c r="B604" s="18"/>
      <c r="F604" s="3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1:21" x14ac:dyDescent="0.25">
      <c r="A605" s="11"/>
      <c r="B605" s="18"/>
      <c r="F605" s="3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1:21" x14ac:dyDescent="0.25">
      <c r="A606" s="11"/>
      <c r="B606" s="18"/>
      <c r="F606" s="3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1:21" x14ac:dyDescent="0.25">
      <c r="A607" s="11"/>
      <c r="B607" s="18"/>
      <c r="F607" s="3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1:21" x14ac:dyDescent="0.25">
      <c r="A608" s="11"/>
      <c r="B608" s="18"/>
      <c r="F608" s="3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1:21" x14ac:dyDescent="0.25">
      <c r="A609" s="11"/>
      <c r="B609" s="18"/>
      <c r="F609" s="3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1:21" x14ac:dyDescent="0.25">
      <c r="A610" s="11"/>
      <c r="B610" s="18"/>
      <c r="F610" s="3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1:21" x14ac:dyDescent="0.25">
      <c r="A611" s="11"/>
      <c r="B611" s="18"/>
      <c r="F611" s="3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1:21" x14ac:dyDescent="0.25">
      <c r="A612" s="11"/>
      <c r="B612" s="18"/>
      <c r="F612" s="3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1:21" x14ac:dyDescent="0.25">
      <c r="A613" s="11"/>
      <c r="B613" s="18"/>
      <c r="F613" s="3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1:21" x14ac:dyDescent="0.25">
      <c r="A614" s="11"/>
      <c r="B614" s="18"/>
      <c r="F614" s="3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1:21" x14ac:dyDescent="0.25">
      <c r="A615" s="11"/>
      <c r="B615" s="18"/>
      <c r="F615" s="3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1:21" x14ac:dyDescent="0.25">
      <c r="A616" s="11"/>
      <c r="B616" s="18"/>
      <c r="F616" s="3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1:21" x14ac:dyDescent="0.25">
      <c r="A617" s="11"/>
      <c r="B617" s="18"/>
      <c r="F617" s="3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1:21" x14ac:dyDescent="0.25">
      <c r="A618" s="11"/>
      <c r="B618" s="18"/>
      <c r="F618" s="3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1:21" x14ac:dyDescent="0.25">
      <c r="A619" s="11"/>
      <c r="B619" s="18"/>
      <c r="F619" s="3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1:21" x14ac:dyDescent="0.25">
      <c r="A620" s="11"/>
      <c r="B620" s="18"/>
      <c r="F620" s="3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1:21" x14ac:dyDescent="0.25">
      <c r="A621" s="11"/>
      <c r="B621" s="18"/>
      <c r="F621" s="3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1:21" x14ac:dyDescent="0.25">
      <c r="A622" s="11"/>
      <c r="B622" s="18"/>
      <c r="F622" s="3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1:21" x14ac:dyDescent="0.25">
      <c r="A623" s="11"/>
      <c r="B623" s="18"/>
      <c r="F623" s="3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1:21" x14ac:dyDescent="0.25">
      <c r="A624" s="11"/>
      <c r="B624" s="18"/>
      <c r="F624" s="3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1:21" x14ac:dyDescent="0.25">
      <c r="A625" s="11"/>
      <c r="B625" s="18"/>
      <c r="F625" s="3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1:21" x14ac:dyDescent="0.25">
      <c r="A626" s="11"/>
      <c r="B626" s="18"/>
      <c r="F626" s="3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1:21" x14ac:dyDescent="0.25">
      <c r="A627" s="11"/>
      <c r="B627" s="18"/>
      <c r="F627" s="3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1:21" x14ac:dyDescent="0.25">
      <c r="A628" s="11"/>
      <c r="B628" s="18"/>
      <c r="F628" s="3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1:21" x14ac:dyDescent="0.25">
      <c r="A629" s="11"/>
      <c r="B629" s="18"/>
      <c r="F629" s="3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1:21" x14ac:dyDescent="0.25">
      <c r="A630" s="11"/>
      <c r="B630" s="18"/>
      <c r="F630" s="3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1:21" x14ac:dyDescent="0.25">
      <c r="A631" s="11"/>
      <c r="B631" s="18"/>
      <c r="F631" s="3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1:21" x14ac:dyDescent="0.25">
      <c r="A632" s="11"/>
      <c r="B632" s="18"/>
      <c r="F632" s="3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1:21" x14ac:dyDescent="0.25">
      <c r="A633" s="11"/>
      <c r="B633" s="18"/>
      <c r="F633" s="3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 x14ac:dyDescent="0.25">
      <c r="A634" s="11"/>
      <c r="B634" s="18"/>
      <c r="F634" s="3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 x14ac:dyDescent="0.25">
      <c r="A635" s="11"/>
      <c r="B635" s="18"/>
      <c r="F635" s="3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1:21" x14ac:dyDescent="0.25">
      <c r="A636" s="11"/>
      <c r="B636" s="18"/>
      <c r="F636" s="3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1:21" x14ac:dyDescent="0.25">
      <c r="A637" s="11"/>
      <c r="B637" s="18"/>
      <c r="F637" s="3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1:21" x14ac:dyDescent="0.25">
      <c r="A638" s="11"/>
      <c r="B638" s="18"/>
      <c r="F638" s="3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1:21" x14ac:dyDescent="0.25">
      <c r="A639" s="11"/>
      <c r="B639" s="18"/>
      <c r="F639" s="3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1:21" x14ac:dyDescent="0.25">
      <c r="A640" s="11"/>
      <c r="B640" s="18"/>
      <c r="F640" s="3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1:21" x14ac:dyDescent="0.25">
      <c r="A641" s="11"/>
      <c r="B641" s="18"/>
      <c r="F641" s="3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1:21" x14ac:dyDescent="0.25">
      <c r="A642" s="11"/>
      <c r="B642" s="18"/>
      <c r="F642" s="3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1:21" x14ac:dyDescent="0.25">
      <c r="A643" s="11"/>
      <c r="B643" s="18"/>
      <c r="F643" s="3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1:21" x14ac:dyDescent="0.25">
      <c r="A644" s="11"/>
      <c r="B644" s="18"/>
      <c r="F644" s="3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1:21" x14ac:dyDescent="0.25">
      <c r="A645" s="11"/>
      <c r="B645" s="18"/>
      <c r="F645" s="3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1:21" x14ac:dyDescent="0.25">
      <c r="A646" s="11"/>
      <c r="B646" s="18"/>
      <c r="F646" s="3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1:21" x14ac:dyDescent="0.25">
      <c r="A647" s="11"/>
      <c r="B647" s="18"/>
      <c r="F647" s="3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1:21" x14ac:dyDescent="0.25">
      <c r="A648" s="11"/>
      <c r="B648" s="18"/>
      <c r="F648" s="3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1:21" x14ac:dyDescent="0.25">
      <c r="A649" s="11"/>
      <c r="B649" s="18"/>
      <c r="F649" s="3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1:21" x14ac:dyDescent="0.25">
      <c r="A650" s="11"/>
      <c r="B650" s="18"/>
      <c r="F650" s="3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1:21" x14ac:dyDescent="0.25">
      <c r="A651" s="11"/>
      <c r="B651" s="18"/>
      <c r="F651" s="3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1:21" x14ac:dyDescent="0.25">
      <c r="A652" s="11"/>
      <c r="B652" s="18"/>
      <c r="F652" s="3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1:21" x14ac:dyDescent="0.25">
      <c r="A653" s="11"/>
      <c r="B653" s="18"/>
      <c r="F653" s="3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1:21" x14ac:dyDescent="0.25">
      <c r="A654" s="11"/>
      <c r="B654" s="18"/>
      <c r="F654" s="3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1:21" x14ac:dyDescent="0.25">
      <c r="A655" s="11"/>
      <c r="B655" s="18"/>
      <c r="F655" s="3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1:21" x14ac:dyDescent="0.25">
      <c r="A656" s="11"/>
      <c r="B656" s="18"/>
      <c r="F656" s="3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1:21" x14ac:dyDescent="0.25">
      <c r="A657" s="11"/>
      <c r="B657" s="18"/>
      <c r="F657" s="3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1:21" x14ac:dyDescent="0.25">
      <c r="A658" s="11"/>
      <c r="B658" s="18"/>
      <c r="F658" s="3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1:21" x14ac:dyDescent="0.25">
      <c r="A659" s="11"/>
      <c r="B659" s="18"/>
      <c r="F659" s="3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1:21" x14ac:dyDescent="0.25">
      <c r="A660" s="11"/>
      <c r="B660" s="18"/>
      <c r="F660" s="3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1:21" x14ac:dyDescent="0.25">
      <c r="A661" s="11"/>
      <c r="B661" s="18"/>
      <c r="F661" s="3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1:21" x14ac:dyDescent="0.25">
      <c r="A662" s="11"/>
      <c r="B662" s="18"/>
      <c r="F662" s="3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1:21" x14ac:dyDescent="0.25">
      <c r="A663" s="11"/>
      <c r="B663" s="18"/>
      <c r="F663" s="3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1:21" x14ac:dyDescent="0.25">
      <c r="A664" s="11"/>
      <c r="B664" s="18"/>
      <c r="F664" s="3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1:21" x14ac:dyDescent="0.25">
      <c r="A665" s="11"/>
      <c r="B665" s="18"/>
      <c r="F665" s="3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1:21" x14ac:dyDescent="0.25">
      <c r="A666" s="11"/>
      <c r="B666" s="18"/>
      <c r="F666" s="3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1:21" x14ac:dyDescent="0.25">
      <c r="A667" s="11"/>
      <c r="B667" s="18"/>
      <c r="F667" s="3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1:21" x14ac:dyDescent="0.25">
      <c r="A668" s="11"/>
      <c r="B668" s="18"/>
      <c r="F668" s="3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1:21" x14ac:dyDescent="0.25">
      <c r="A669" s="11"/>
      <c r="B669" s="18"/>
      <c r="F669" s="3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1:21" x14ac:dyDescent="0.25">
      <c r="A670" s="11"/>
      <c r="B670" s="18"/>
      <c r="F670" s="3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1:21" x14ac:dyDescent="0.25">
      <c r="A671" s="11"/>
      <c r="B671" s="18"/>
      <c r="F671" s="3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1:21" x14ac:dyDescent="0.25">
      <c r="A672" s="11"/>
      <c r="B672" s="18"/>
      <c r="F672" s="3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1:21" x14ac:dyDescent="0.25">
      <c r="A673" s="11"/>
      <c r="B673" s="18"/>
      <c r="F673" s="3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1:21" x14ac:dyDescent="0.25">
      <c r="A674" s="11"/>
      <c r="B674" s="18"/>
      <c r="F674" s="3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1:21" x14ac:dyDescent="0.25">
      <c r="A675" s="11"/>
      <c r="B675" s="18"/>
      <c r="F675" s="3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1:21" x14ac:dyDescent="0.25">
      <c r="A676" s="11"/>
      <c r="B676" s="18"/>
      <c r="F676" s="3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1:21" x14ac:dyDescent="0.25">
      <c r="A677" s="11"/>
      <c r="B677" s="18"/>
      <c r="F677" s="3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1:21" x14ac:dyDescent="0.25">
      <c r="A678" s="11"/>
      <c r="B678" s="18"/>
      <c r="F678" s="3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1:21" x14ac:dyDescent="0.25">
      <c r="A679" s="11"/>
      <c r="B679" s="18"/>
      <c r="F679" s="3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1:21" x14ac:dyDescent="0.25">
      <c r="A680" s="11"/>
      <c r="B680" s="18"/>
      <c r="F680" s="3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1:21" x14ac:dyDescent="0.25">
      <c r="A681" s="11"/>
      <c r="B681" s="18"/>
      <c r="F681" s="3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1:21" x14ac:dyDescent="0.25">
      <c r="A682" s="11"/>
      <c r="B682" s="18"/>
      <c r="F682" s="3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1:21" x14ac:dyDescent="0.25">
      <c r="A683" s="11"/>
      <c r="B683" s="18"/>
      <c r="F683" s="3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1:21" x14ac:dyDescent="0.25">
      <c r="A684" s="11"/>
      <c r="B684" s="18"/>
      <c r="F684" s="3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1:21" x14ac:dyDescent="0.25">
      <c r="A685" s="11"/>
      <c r="B685" s="18"/>
      <c r="F685" s="3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1:21" x14ac:dyDescent="0.25">
      <c r="A686" s="11"/>
      <c r="B686" s="18"/>
      <c r="F686" s="3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1:21" x14ac:dyDescent="0.25">
      <c r="A687" s="11"/>
      <c r="B687" s="18"/>
      <c r="F687" s="3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1:21" x14ac:dyDescent="0.25">
      <c r="A688" s="11"/>
      <c r="B688" s="18"/>
      <c r="F688" s="3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1:21" x14ac:dyDescent="0.25">
      <c r="A689" s="11"/>
      <c r="B689" s="18"/>
      <c r="F689" s="3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1:21" x14ac:dyDescent="0.25">
      <c r="A690" s="11"/>
      <c r="B690" s="18"/>
      <c r="F690" s="3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1:21" x14ac:dyDescent="0.25">
      <c r="A691" s="11"/>
      <c r="B691" s="18"/>
      <c r="F691" s="3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1:21" x14ac:dyDescent="0.25">
      <c r="A692" s="11"/>
      <c r="B692" s="18"/>
      <c r="F692" s="3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1:21" x14ac:dyDescent="0.25">
      <c r="A693" s="11"/>
      <c r="B693" s="18"/>
      <c r="F693" s="3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1:21" x14ac:dyDescent="0.25">
      <c r="A694" s="11"/>
      <c r="B694" s="18"/>
      <c r="F694" s="3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1:21" x14ac:dyDescent="0.25">
      <c r="A695" s="11"/>
      <c r="B695" s="18"/>
      <c r="F695" s="3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1:21" x14ac:dyDescent="0.25">
      <c r="A696" s="11"/>
      <c r="B696" s="18"/>
      <c r="F696" s="3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1:21" x14ac:dyDescent="0.25">
      <c r="A697" s="11"/>
      <c r="B697" s="18"/>
      <c r="F697" s="3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1:21" x14ac:dyDescent="0.25">
      <c r="A698" s="11"/>
      <c r="B698" s="18"/>
      <c r="F698" s="3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1:21" x14ac:dyDescent="0.25">
      <c r="A699" s="11"/>
      <c r="B699" s="18"/>
      <c r="F699" s="3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1:21" x14ac:dyDescent="0.25">
      <c r="A700" s="11"/>
      <c r="B700" s="18"/>
      <c r="F700" s="3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1:21" x14ac:dyDescent="0.25">
      <c r="A701" s="11"/>
      <c r="B701" s="18"/>
      <c r="F701" s="3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1:21" x14ac:dyDescent="0.25">
      <c r="A702" s="11"/>
      <c r="B702" s="18"/>
      <c r="F702" s="3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1:21" x14ac:dyDescent="0.25">
      <c r="A703" s="11"/>
      <c r="B703" s="18"/>
      <c r="F703" s="3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1:21" x14ac:dyDescent="0.25">
      <c r="A704" s="11"/>
      <c r="B704" s="18"/>
      <c r="F704" s="3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1:21" x14ac:dyDescent="0.25">
      <c r="A705" s="11"/>
      <c r="B705" s="18"/>
      <c r="F705" s="3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1:21" x14ac:dyDescent="0.25">
      <c r="A706" s="11"/>
      <c r="B706" s="18"/>
      <c r="F706" s="3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1:21" x14ac:dyDescent="0.25">
      <c r="A707" s="11"/>
      <c r="B707" s="18"/>
      <c r="F707" s="3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 x14ac:dyDescent="0.25">
      <c r="A708" s="11"/>
      <c r="B708" s="18"/>
      <c r="F708" s="3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1:21" x14ac:dyDescent="0.25">
      <c r="A709" s="11"/>
      <c r="B709" s="18"/>
      <c r="F709" s="3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1:21" x14ac:dyDescent="0.25">
      <c r="A710" s="11"/>
      <c r="B710" s="18"/>
      <c r="F710" s="3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1:21" x14ac:dyDescent="0.25">
      <c r="A711" s="11"/>
      <c r="B711" s="18"/>
      <c r="F711" s="3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1:21" x14ac:dyDescent="0.25">
      <c r="A712" s="11"/>
      <c r="B712" s="18"/>
      <c r="F712" s="3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1:21" x14ac:dyDescent="0.25">
      <c r="A713" s="11"/>
      <c r="B713" s="18"/>
      <c r="F713" s="3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1:21" x14ac:dyDescent="0.25">
      <c r="A714" s="11"/>
      <c r="B714" s="18"/>
      <c r="F714" s="3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1:21" x14ac:dyDescent="0.25">
      <c r="A715" s="11"/>
      <c r="B715" s="18"/>
      <c r="F715" s="3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1:21" x14ac:dyDescent="0.25">
      <c r="A716" s="11"/>
      <c r="B716" s="18"/>
      <c r="F716" s="3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1:21" x14ac:dyDescent="0.25">
      <c r="A717" s="11"/>
      <c r="B717" s="18"/>
      <c r="F717" s="3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1:21" x14ac:dyDescent="0.25">
      <c r="A718" s="11"/>
      <c r="B718" s="18"/>
      <c r="F718" s="3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1:21" x14ac:dyDescent="0.25">
      <c r="A719" s="11"/>
      <c r="B719" s="18"/>
      <c r="F719" s="3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1:21" x14ac:dyDescent="0.25">
      <c r="A720" s="11"/>
      <c r="B720" s="18"/>
      <c r="F720" s="3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1:21" x14ac:dyDescent="0.25">
      <c r="A721" s="11"/>
      <c r="B721" s="18"/>
      <c r="F721" s="3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spans="1:21" x14ac:dyDescent="0.25">
      <c r="A722" s="11"/>
      <c r="B722" s="18"/>
      <c r="F722" s="3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spans="1:21" x14ac:dyDescent="0.25">
      <c r="A723" s="11"/>
      <c r="B723" s="18"/>
      <c r="F723" s="3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spans="1:21" x14ac:dyDescent="0.25">
      <c r="A724" s="11"/>
      <c r="B724" s="18"/>
      <c r="F724" s="3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spans="1:21" x14ac:dyDescent="0.25">
      <c r="A725" s="11"/>
      <c r="B725" s="18"/>
      <c r="F725" s="3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spans="1:21" x14ac:dyDescent="0.25">
      <c r="A726" s="11"/>
      <c r="B726" s="18"/>
      <c r="F726" s="3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spans="1:21" x14ac:dyDescent="0.25">
      <c r="A727" s="11"/>
      <c r="B727" s="18"/>
      <c r="F727" s="3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spans="1:21" x14ac:dyDescent="0.25">
      <c r="A728" s="11"/>
      <c r="B728" s="18"/>
      <c r="F728" s="3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spans="1:21" x14ac:dyDescent="0.25">
      <c r="A729" s="11"/>
      <c r="B729" s="18"/>
      <c r="F729" s="3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spans="1:21" x14ac:dyDescent="0.25">
      <c r="A730" s="11"/>
      <c r="B730" s="18"/>
      <c r="F730" s="3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spans="1:21" x14ac:dyDescent="0.25">
      <c r="A731" s="11"/>
      <c r="B731" s="18"/>
      <c r="F731" s="3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spans="1:21" x14ac:dyDescent="0.25">
      <c r="A732" s="11"/>
      <c r="B732" s="18"/>
      <c r="F732" s="3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spans="1:21" x14ac:dyDescent="0.25">
      <c r="A733" s="11"/>
      <c r="B733" s="18"/>
      <c r="F733" s="3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spans="1:21" x14ac:dyDescent="0.25">
      <c r="A734" s="11"/>
      <c r="B734" s="18"/>
      <c r="F734" s="3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spans="1:21" x14ac:dyDescent="0.25">
      <c r="A735" s="11"/>
      <c r="B735" s="18"/>
      <c r="F735" s="3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spans="1:21" x14ac:dyDescent="0.25">
      <c r="A736" s="11"/>
      <c r="B736" s="18"/>
      <c r="F736" s="3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  <row r="737" spans="1:21" x14ac:dyDescent="0.25">
      <c r="A737" s="11"/>
      <c r="B737" s="18"/>
      <c r="F737" s="3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</row>
    <row r="738" spans="1:21" x14ac:dyDescent="0.25">
      <c r="A738" s="11"/>
      <c r="B738" s="18"/>
      <c r="F738" s="3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</row>
    <row r="739" spans="1:21" x14ac:dyDescent="0.25">
      <c r="A739" s="11"/>
      <c r="B739" s="18"/>
      <c r="F739" s="3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</row>
    <row r="740" spans="1:21" x14ac:dyDescent="0.25">
      <c r="A740" s="11"/>
      <c r="B740" s="18"/>
      <c r="F740" s="3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</row>
    <row r="741" spans="1:21" x14ac:dyDescent="0.25">
      <c r="A741" s="11"/>
      <c r="B741" s="18"/>
      <c r="F741" s="3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</row>
    <row r="742" spans="1:21" x14ac:dyDescent="0.25">
      <c r="A742" s="11"/>
      <c r="B742" s="18"/>
      <c r="F742" s="3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</row>
    <row r="743" spans="1:21" x14ac:dyDescent="0.25">
      <c r="A743" s="11"/>
      <c r="B743" s="18"/>
      <c r="F743" s="3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</row>
    <row r="744" spans="1:21" x14ac:dyDescent="0.25"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</row>
  </sheetData>
  <mergeCells count="10">
    <mergeCell ref="A1:F3"/>
    <mergeCell ref="A11:B11"/>
    <mergeCell ref="A110:F110"/>
    <mergeCell ref="A111:F111"/>
    <mergeCell ref="A9:F9"/>
    <mergeCell ref="A4:F4"/>
    <mergeCell ref="A5:F5"/>
    <mergeCell ref="A6:F6"/>
    <mergeCell ref="A7:F7"/>
    <mergeCell ref="A8:F8"/>
  </mergeCells>
  <hyperlinks>
    <hyperlink ref="A111" r:id="rId1"/>
  </hyperlinks>
  <printOptions horizontalCentered="1"/>
  <pageMargins left="0.94488188976377963" right="0.23622047244094491" top="0.51181102362204722" bottom="0.27559055118110237" header="0.31496062992125984" footer="0.31496062992125984"/>
  <pageSetup scale="79" orientation="landscape" horizontalDpi="0" verticalDpi="0" r:id="rId2"/>
  <headerFooter>
    <oddFooter>&amp;C&amp;P</oddFooter>
  </headerFooter>
  <rowBreaks count="3" manualBreakCount="3">
    <brk id="41" max="16383" man="1"/>
    <brk id="77" max="16383" man="1"/>
    <brk id="11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FINANC.</vt:lpstr>
      <vt:lpstr>aprobado</vt:lpstr>
      <vt:lpstr>EJECUCION</vt:lpstr>
      <vt:lpstr>EJECUCION!Títulos_a_imprimir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DELL OPTIPLEX 1</cp:lastModifiedBy>
  <cp:lastPrinted>2023-12-05T14:27:34Z</cp:lastPrinted>
  <dcterms:created xsi:type="dcterms:W3CDTF">2018-08-01T15:16:23Z</dcterms:created>
  <dcterms:modified xsi:type="dcterms:W3CDTF">2023-12-05T14:40:06Z</dcterms:modified>
</cp:coreProperties>
</file>