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\2023\CEED-CP-2022-0001 (REMODELACIONES)\"/>
    </mc:Choice>
  </mc:AlternateContent>
  <bookViews>
    <workbookView xWindow="0" yWindow="0" windowWidth="23040" windowHeight="8904"/>
  </bookViews>
  <sheets>
    <sheet name="santiago oest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BULT">#REF!</definedName>
    <definedName name="Acero_Apoyo_Der">#REF!</definedName>
    <definedName name="Acero_Apoyo_Inf">#REF!</definedName>
    <definedName name="Acero_Apoyo_Izq">#REF!</definedName>
    <definedName name="Acero_Apoyo_Sup">#REF!</definedName>
    <definedName name="Acero_Especial_X1">#REF!</definedName>
    <definedName name="Acero_Especial_Y1">#REF!</definedName>
    <definedName name="Acero_Px">#REF!</definedName>
    <definedName name="Acero_Px1">#REF!</definedName>
    <definedName name="Acero_Px2">#REF!</definedName>
    <definedName name="Acero_Py1">#REF!</definedName>
    <definedName name="Acero_Py2">#REF!</definedName>
    <definedName name="_xlnm.Print_Area" localSheetId="0">'santiago oeste'!$A$1:$G$92</definedName>
    <definedName name="AREA1">#REF!</definedName>
    <definedName name="AREA12">#REF!</definedName>
    <definedName name="AREA34">#REF!</definedName>
    <definedName name="AREA38">#REF!</definedName>
    <definedName name="ARQSA">#REF!</definedName>
    <definedName name="BAÑERAHFBCA">[3]Ana!#REF!</definedName>
    <definedName name="BAÑERAHFCOL">[3]Ana!#REF!</definedName>
    <definedName name="BAÑERALIV">[3]Ana!#REF!</definedName>
    <definedName name="BIDETBCO">[3]Ana!#REF!</definedName>
    <definedName name="BIDETBCOPVC">#REF!</definedName>
    <definedName name="BIDETCOL">[3]Ana!#REF!</definedName>
    <definedName name="CIUPAISJAGS">#REF!</definedName>
    <definedName name="CIUPAISPROY">#REF!</definedName>
    <definedName name="COLABORA1">#REF!</definedName>
    <definedName name="COLABORA2">#REF!</definedName>
    <definedName name="CONTRA1">#REF!</definedName>
    <definedName name="CONTRA2">#REF!</definedName>
    <definedName name="DESPACE1">#REF!</definedName>
    <definedName name="DESPACE2">#REF!</definedName>
    <definedName name="DESPACEMALLA">#REF!</definedName>
    <definedName name="DESPCLA">#REF!</definedName>
    <definedName name="DESPMAD1">#REF!</definedName>
    <definedName name="DESPMAD2">#REF!</definedName>
    <definedName name="DIRJAGS">#REF!</definedName>
    <definedName name="DIRPROY">#REF!</definedName>
    <definedName name="EMAILARQSA">#REF!</definedName>
    <definedName name="EMAILJAGS">#REF!</definedName>
    <definedName name="ESCMARAGLPR">[3]Ana!$M$452</definedName>
    <definedName name="FECHACREACION">#REF!</definedName>
    <definedName name="GAS">[3]Ins!$E$434</definedName>
    <definedName name="GASOLINA">[4]Ins!$E$434</definedName>
    <definedName name="JAGS">#REF!</definedName>
    <definedName name="MOJO">[5]MOJornal!$A$7</definedName>
    <definedName name="PLIGADORA2">[3]Herram!$E$26</definedName>
    <definedName name="PROP">#REF!</definedName>
    <definedName name="PROY">#REF!</definedName>
    <definedName name="PTAFRANROBLE">#REF!</definedName>
    <definedName name="PTAPANCORROBLE">#REF!</definedName>
    <definedName name="PTAPANESPROBLE">#REF!</definedName>
    <definedName name="PTAPANVAIVENROBLE">#REF!</definedName>
    <definedName name="PWINCHE2000K">[3]Herram!$E$152</definedName>
    <definedName name="RNCARQSA">#REF!</definedName>
    <definedName name="RNCJAGS">#REF!</definedName>
    <definedName name="TELJAGS">#REF!</definedName>
    <definedName name="_xlnm.Print_Titles" localSheetId="0">'santiago oeste'!$1:$7</definedName>
    <definedName name="USOSMADERA">#REF!</definedName>
    <definedName name="VENT2SDR41">[3]Ana!#REF!</definedName>
    <definedName name="VENT3SDR41">[3]Ana!#REF!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F72" i="1" s="1"/>
  <c r="C71" i="1"/>
  <c r="F71" i="1" s="1"/>
  <c r="F68" i="1"/>
  <c r="C68" i="1"/>
  <c r="G67" i="1"/>
  <c r="F65" i="1"/>
  <c r="F64" i="1"/>
  <c r="F63" i="1"/>
  <c r="F62" i="1"/>
  <c r="F61" i="1"/>
  <c r="F60" i="1"/>
  <c r="F59" i="1"/>
  <c r="G58" i="1"/>
  <c r="F56" i="1"/>
  <c r="G55" i="1"/>
  <c r="C53" i="1"/>
  <c r="F53" i="1" s="1"/>
  <c r="C52" i="1"/>
  <c r="F52" i="1" s="1"/>
  <c r="G51" i="1" s="1"/>
  <c r="F49" i="1"/>
  <c r="F48" i="1"/>
  <c r="F47" i="1"/>
  <c r="C47" i="1"/>
  <c r="F46" i="1"/>
  <c r="F45" i="1"/>
  <c r="F44" i="1"/>
  <c r="F43" i="1"/>
  <c r="F42" i="1"/>
  <c r="G41" i="1" s="1"/>
  <c r="F39" i="1"/>
  <c r="F38" i="1"/>
  <c r="F37" i="1"/>
  <c r="F36" i="1"/>
  <c r="F35" i="1"/>
  <c r="F34" i="1"/>
  <c r="F33" i="1"/>
  <c r="G29" i="1" s="1"/>
  <c r="F32" i="1"/>
  <c r="F31" i="1"/>
  <c r="F30" i="1"/>
  <c r="C27" i="1"/>
  <c r="F27" i="1" s="1"/>
  <c r="C26" i="1"/>
  <c r="F26" i="1" s="1"/>
  <c r="C25" i="1"/>
  <c r="F25" i="1" s="1"/>
  <c r="C24" i="1"/>
  <c r="F24" i="1" s="1"/>
  <c r="G23" i="1" s="1"/>
  <c r="C21" i="1"/>
  <c r="F21" i="1" s="1"/>
  <c r="G20" i="1" s="1"/>
  <c r="C18" i="1"/>
  <c r="F18" i="1" s="1"/>
  <c r="C17" i="1"/>
  <c r="F17" i="1" s="1"/>
  <c r="G16" i="1" s="1"/>
  <c r="C14" i="1"/>
  <c r="F13" i="1"/>
  <c r="C13" i="1"/>
  <c r="C10" i="1"/>
  <c r="F10" i="1" s="1"/>
  <c r="C9" i="1"/>
  <c r="F9" i="1" s="1"/>
  <c r="G8" i="1" s="1"/>
  <c r="G70" i="1" l="1"/>
  <c r="F14" i="1"/>
  <c r="G12" i="1" s="1"/>
  <c r="G74" i="1" s="1"/>
  <c r="G79" i="1" l="1"/>
  <c r="G77" i="1"/>
  <c r="G76" i="1"/>
  <c r="G75" i="1"/>
  <c r="G78" i="1"/>
  <c r="G80" i="1"/>
  <c r="E75" i="1"/>
  <c r="E76" i="1" s="1"/>
  <c r="E77" i="1" s="1"/>
  <c r="E78" i="1" s="1"/>
  <c r="E79" i="1" s="1"/>
  <c r="E80" i="1" s="1"/>
  <c r="G81" i="1" l="1"/>
  <c r="G82" i="1" s="1"/>
  <c r="G83" i="1" s="1"/>
  <c r="E81" i="1"/>
</calcChain>
</file>

<file path=xl/sharedStrings.xml><?xml version="1.0" encoding="utf-8"?>
<sst xmlns="http://schemas.openxmlformats.org/spreadsheetml/2006/main" count="131" uniqueCount="95">
  <si>
    <t xml:space="preserve">COMEDORES ECONOMICOS DEL ESTADO </t>
  </si>
  <si>
    <t>HABILITACION  LOCAL PARA COMEDOR SANTIAGO OESTE</t>
  </si>
  <si>
    <t>PROVINCIA INDEPENDENCIA , REPUBLICA DOMINICANA</t>
  </si>
  <si>
    <t>ESTIMADO DE COSTO</t>
  </si>
  <si>
    <t>NO.</t>
  </si>
  <si>
    <t>PARTIDA</t>
  </si>
  <si>
    <t>CANT.</t>
  </si>
  <si>
    <t>UD</t>
  </si>
  <si>
    <t>P.U</t>
  </si>
  <si>
    <t>VALOR</t>
  </si>
  <si>
    <t>SUB-TOTAL</t>
  </si>
  <si>
    <t>I</t>
  </si>
  <si>
    <t>DEMOLICIONES</t>
  </si>
  <si>
    <t xml:space="preserve">Apertura de hueco para puerta en el almacen </t>
  </si>
  <si>
    <t xml:space="preserve">Demolicion de muros </t>
  </si>
  <si>
    <t>II</t>
  </si>
  <si>
    <t>Movimiento de Tierra</t>
  </si>
  <si>
    <t xml:space="preserve">Excavación para muros de 15 cms </t>
  </si>
  <si>
    <t>M3</t>
  </si>
  <si>
    <t xml:space="preserve">Relleno de resposición </t>
  </si>
  <si>
    <t>º</t>
  </si>
  <si>
    <t>III</t>
  </si>
  <si>
    <t xml:space="preserve">Hormigón </t>
  </si>
  <si>
    <t>Hormigón para zapata de muros de 15cms</t>
  </si>
  <si>
    <t>Hormigón simple para construccion de calzada lateral derecha, posterior y frontal</t>
  </si>
  <si>
    <t>M2</t>
  </si>
  <si>
    <t>IV</t>
  </si>
  <si>
    <t>Muros de Block</t>
  </si>
  <si>
    <t xml:space="preserve">Muros de blokc de 15 </t>
  </si>
  <si>
    <t>V</t>
  </si>
  <si>
    <t xml:space="preserve">Terminaciones </t>
  </si>
  <si>
    <t xml:space="preserve">Pañete Exterior </t>
  </si>
  <si>
    <t xml:space="preserve">Pañete Interior </t>
  </si>
  <si>
    <t xml:space="preserve">Cantos </t>
  </si>
  <si>
    <t>ML</t>
  </si>
  <si>
    <t>mochetas</t>
  </si>
  <si>
    <t>VI</t>
  </si>
  <si>
    <t>Sanitaria y aguas servidas</t>
  </si>
  <si>
    <t>Excavación zanjas para colocación de tuberias Aguas Servidas de fregadero y rejillas de piso</t>
  </si>
  <si>
    <t>PA</t>
  </si>
  <si>
    <t>Suministro e instalacion de Inodoro con Sus salidas</t>
  </si>
  <si>
    <t xml:space="preserve">Sumistro e Instalación de lavamanos </t>
  </si>
  <si>
    <t xml:space="preserve">Suministro e Instalación de rejillas de piso </t>
  </si>
  <si>
    <t>Registros sanitarios 0.60 x 06.0.</t>
  </si>
  <si>
    <t xml:space="preserve">Trampa de grasa </t>
  </si>
  <si>
    <t>Bomba Mayer 1HP</t>
  </si>
  <si>
    <t>Fregadero Inclinado para Ollas de 0.60 mts. de alto con dos desagues de fondo y 3 llaves de chorro (2,5x0,6 m)</t>
  </si>
  <si>
    <t>Mano de obra, incluye la revisión de la sanitari existente  y realizacion de filtrante</t>
  </si>
  <si>
    <t>P.A</t>
  </si>
  <si>
    <t>6.10.</t>
  </si>
  <si>
    <t>Tinacos 500Gls con instalacion</t>
  </si>
  <si>
    <t>VII</t>
  </si>
  <si>
    <t xml:space="preserve">Electricidad </t>
  </si>
  <si>
    <t xml:space="preserve">Lampara en cocina </t>
  </si>
  <si>
    <t>Lampara 2 x 2 para area de lavado y preparación</t>
  </si>
  <si>
    <t xml:space="preserve">Iluminación de almacen, </t>
  </si>
  <si>
    <t xml:space="preserve">Iluminación Oficina Encargada, baños, </t>
  </si>
  <si>
    <t>Lamparas exterior</t>
  </si>
  <si>
    <t>Salida para luz Cenital</t>
  </si>
  <si>
    <t>Salida para Interruptor Simple</t>
  </si>
  <si>
    <t xml:space="preserve">Salida para Interruptor doble </t>
  </si>
  <si>
    <t>VIII</t>
  </si>
  <si>
    <t>Pintura</t>
  </si>
  <si>
    <t xml:space="preserve">Pintura Acrilica  pared en  interior </t>
  </si>
  <si>
    <t>Pintura Acrilica en exterior</t>
  </si>
  <si>
    <t>IX</t>
  </si>
  <si>
    <t>Equipamiento Cocina</t>
  </si>
  <si>
    <t>Suministro e Instalacion de 1campanas de 96" con extractor semi- industrial</t>
  </si>
  <si>
    <t>X</t>
  </si>
  <si>
    <t>Miselaneos</t>
  </si>
  <si>
    <t>Bote de Escombros</t>
  </si>
  <si>
    <t>Viajes</t>
  </si>
  <si>
    <t>Limpieza Continua y Final</t>
  </si>
  <si>
    <t>Extintor contra incendio de espuma especial  para uso en cocinas  . Ref. ORFEO-E-6-ESPUMA F-RI, 
-Extintor de presión permanente, -Capacidad: 6 litros.
-Agente impulsor: Nitrógeno, -Agente extintor: Agua+AFFF
-Eficacia: 75 F, -Recipiente: Aluminio,  -Peso cargado: 8.50
-Temperatura de servicio: +5ºC / + 60ºC</t>
  </si>
  <si>
    <t>Asta de bandera en tubos en acero ioxidable  20 pie de altura ( incluye base Horm.),.</t>
  </si>
  <si>
    <t>Tarja en Bronce, incluye muro base</t>
  </si>
  <si>
    <t>Letrero acrílico</t>
  </si>
  <si>
    <r>
      <t>Tramera en metal en Almacen.</t>
    </r>
    <r>
      <rPr>
        <sz val="14"/>
        <color theme="1"/>
        <rFont val="Comic Sans MS"/>
        <family val="4"/>
      </rPr>
      <t xml:space="preserve">. </t>
    </r>
  </si>
  <si>
    <t>XI</t>
  </si>
  <si>
    <t>Revestimientos</t>
  </si>
  <si>
    <t>baños ceramica</t>
  </si>
  <si>
    <t>XIII</t>
  </si>
  <si>
    <t>Puertas y Ventanas</t>
  </si>
  <si>
    <t>Puertas Polimetal de 1.00 x 2.10</t>
  </si>
  <si>
    <t xml:space="preserve">ventanas de 1.20*1.20 con su protector de hierros </t>
  </si>
  <si>
    <t xml:space="preserve">Sub-Total general </t>
  </si>
  <si>
    <t>Dirección Técnica</t>
  </si>
  <si>
    <t>Seguro y Fianza</t>
  </si>
  <si>
    <t>Transporte</t>
  </si>
  <si>
    <t>Gastos Admisnitrativos</t>
  </si>
  <si>
    <t xml:space="preserve">ley Fondo Pensiones y Jubilicaiones </t>
  </si>
  <si>
    <t>CODIA</t>
  </si>
  <si>
    <t>ITBIS</t>
  </si>
  <si>
    <t>Sub-Total Gastos Indirectos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</si>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</sst>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8"/>
      <name val="Times New Roman"/>
      <family val="1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14"/>
      <color theme="1"/>
      <name val="Comic Sans MS"/>
      <family val="4"/>
    </font>
    <font>
      <sz val="11"/>
      <color theme="1"/>
      <name val="Times New Roman"/>
      <family val="1"/>
    </font>
    <font>
      <b/>
      <i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45">
    <xf numFmtId="0" fontId="0" fillId="0" borderId="0" xfId="0"/>
    <xf numFmtId="43" fontId="2" fillId="0" borderId="0" xfId="2" applyFont="1" applyBorder="1" applyAlignment="1" applyProtection="1">
      <alignment horizont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 wrapText="1"/>
    </xf>
    <xf numFmtId="43" fontId="3" fillId="0" borderId="0" xfId="3" applyNumberFormat="1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43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43" fontId="4" fillId="2" borderId="5" xfId="3" applyNumberFormat="1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left" vertical="center" wrapText="1"/>
    </xf>
    <xf numFmtId="0" fontId="5" fillId="3" borderId="8" xfId="3" applyFont="1" applyFill="1" applyBorder="1" applyAlignment="1">
      <alignment horizontal="left" vertical="center" wrapText="1"/>
    </xf>
    <xf numFmtId="0" fontId="5" fillId="3" borderId="9" xfId="3" applyFont="1" applyFill="1" applyBorder="1" applyAlignment="1">
      <alignment horizontal="left" vertical="center" wrapText="1"/>
    </xf>
    <xf numFmtId="164" fontId="5" fillId="3" borderId="10" xfId="3" applyNumberFormat="1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0" fontId="6" fillId="0" borderId="12" xfId="3" applyFont="1" applyBorder="1" applyAlignment="1">
      <alignment vertical="center" wrapText="1"/>
    </xf>
    <xf numFmtId="2" fontId="6" fillId="0" borderId="12" xfId="3" applyNumberFormat="1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164" fontId="6" fillId="0" borderId="12" xfId="3" applyNumberFormat="1" applyFont="1" applyBorder="1" applyAlignment="1">
      <alignment horizontal="center" vertical="center"/>
    </xf>
    <xf numFmtId="164" fontId="7" fillId="3" borderId="12" xfId="3" applyNumberFormat="1" applyFont="1" applyFill="1" applyBorder="1" applyAlignment="1">
      <alignment horizontal="center" vertical="center"/>
    </xf>
    <xf numFmtId="0" fontId="7" fillId="3" borderId="0" xfId="0" applyFont="1" applyFill="1"/>
    <xf numFmtId="0" fontId="5" fillId="3" borderId="13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center" vertical="center"/>
    </xf>
    <xf numFmtId="0" fontId="5" fillId="3" borderId="14" xfId="3" applyFont="1" applyFill="1" applyBorder="1" applyAlignment="1">
      <alignment horizontal="left" vertical="center" wrapText="1"/>
    </xf>
    <xf numFmtId="0" fontId="5" fillId="3" borderId="15" xfId="3" applyFont="1" applyFill="1" applyBorder="1" applyAlignment="1">
      <alignment horizontal="left" vertical="center" wrapText="1"/>
    </xf>
    <xf numFmtId="164" fontId="5" fillId="3" borderId="16" xfId="0" applyNumberFormat="1" applyFont="1" applyFill="1" applyBorder="1"/>
    <xf numFmtId="164" fontId="7" fillId="3" borderId="0" xfId="0" applyNumberFormat="1" applyFont="1" applyFill="1"/>
    <xf numFmtId="164" fontId="5" fillId="3" borderId="16" xfId="3" applyNumberFormat="1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/>
    </xf>
    <xf numFmtId="0" fontId="6" fillId="3" borderId="12" xfId="3" applyFont="1" applyFill="1" applyBorder="1" applyAlignment="1">
      <alignment horizontal="center" vertical="center"/>
    </xf>
    <xf numFmtId="164" fontId="7" fillId="3" borderId="12" xfId="3" applyNumberFormat="1" applyFont="1" applyFill="1" applyBorder="1" applyAlignment="1">
      <alignment horizontal="center" vertical="center" wrapText="1"/>
    </xf>
    <xf numFmtId="0" fontId="7" fillId="0" borderId="12" xfId="3" applyFont="1" applyBorder="1" applyAlignment="1">
      <alignment vertical="center" wrapText="1"/>
    </xf>
    <xf numFmtId="164" fontId="5" fillId="3" borderId="16" xfId="3" applyNumberFormat="1" applyFont="1" applyFill="1" applyBorder="1" applyAlignment="1">
      <alignment horizontal="center" vertical="center" wrapText="1"/>
    </xf>
    <xf numFmtId="164" fontId="5" fillId="3" borderId="0" xfId="3" applyNumberFormat="1" applyFont="1" applyFill="1" applyAlignment="1">
      <alignment horizontal="center" vertical="center" wrapText="1"/>
    </xf>
    <xf numFmtId="0" fontId="5" fillId="3" borderId="12" xfId="3" applyFont="1" applyFill="1" applyBorder="1" applyAlignment="1">
      <alignment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3" borderId="14" xfId="3" applyNumberFormat="1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horizontal="left" vertical="center" wrapText="1"/>
    </xf>
    <xf numFmtId="0" fontId="7" fillId="3" borderId="12" xfId="3" applyFont="1" applyFill="1" applyBorder="1" applyAlignment="1">
      <alignment horizontal="center" vertical="center" wrapText="1"/>
    </xf>
    <xf numFmtId="164" fontId="7" fillId="3" borderId="12" xfId="3" applyNumberFormat="1" applyFont="1" applyFill="1" applyBorder="1" applyAlignment="1">
      <alignment horizontal="left" vertical="center" wrapText="1"/>
    </xf>
    <xf numFmtId="164" fontId="7" fillId="3" borderId="12" xfId="3" applyNumberFormat="1" applyFont="1" applyFill="1" applyBorder="1" applyAlignment="1">
      <alignment horizontal="left" vertical="center"/>
    </xf>
    <xf numFmtId="164" fontId="5" fillId="3" borderId="0" xfId="0" applyNumberFormat="1" applyFont="1" applyFill="1"/>
    <xf numFmtId="2" fontId="3" fillId="0" borderId="12" xfId="3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0" fillId="3" borderId="0" xfId="0" applyFill="1"/>
    <xf numFmtId="2" fontId="3" fillId="0" borderId="12" xfId="3" applyNumberFormat="1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164" fontId="3" fillId="0" borderId="12" xfId="3" applyNumberFormat="1" applyFont="1" applyBorder="1" applyAlignment="1">
      <alignment horizontal="center" vertical="center" wrapText="1"/>
    </xf>
    <xf numFmtId="164" fontId="3" fillId="0" borderId="17" xfId="3" applyNumberFormat="1" applyFont="1" applyBorder="1" applyAlignment="1">
      <alignment horizontal="center" vertical="center" wrapText="1"/>
    </xf>
    <xf numFmtId="164" fontId="7" fillId="3" borderId="12" xfId="3" applyNumberFormat="1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0" xfId="4" applyFont="1" applyAlignment="1">
      <alignment horizontal="left"/>
    </xf>
    <xf numFmtId="0" fontId="5" fillId="3" borderId="18" xfId="3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vertical="center" wrapText="1"/>
    </xf>
    <xf numFmtId="2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center"/>
    </xf>
    <xf numFmtId="0" fontId="5" fillId="3" borderId="21" xfId="3" applyFont="1" applyFill="1" applyBorder="1" applyAlignment="1">
      <alignment horizontal="left" vertical="center" wrapText="1"/>
    </xf>
    <xf numFmtId="0" fontId="5" fillId="3" borderId="22" xfId="3" applyFont="1" applyFill="1" applyBorder="1" applyAlignment="1">
      <alignment horizontal="left" vertical="center" wrapText="1"/>
    </xf>
    <xf numFmtId="0" fontId="5" fillId="3" borderId="23" xfId="3" applyFont="1" applyFill="1" applyBorder="1" applyAlignment="1">
      <alignment horizontal="left" vertical="center" wrapText="1"/>
    </xf>
    <xf numFmtId="164" fontId="5" fillId="3" borderId="5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3" fillId="0" borderId="11" xfId="3" applyFont="1" applyBorder="1" applyAlignment="1">
      <alignment vertical="center" wrapText="1"/>
    </xf>
    <xf numFmtId="2" fontId="6" fillId="3" borderId="12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0" fontId="0" fillId="3" borderId="12" xfId="0" applyFill="1" applyBorder="1"/>
    <xf numFmtId="0" fontId="5" fillId="3" borderId="12" xfId="0" applyFont="1" applyFill="1" applyBorder="1" applyAlignment="1">
      <alignment horizontal="center"/>
    </xf>
    <xf numFmtId="0" fontId="7" fillId="0" borderId="12" xfId="3" applyFont="1" applyBorder="1" applyAlignment="1">
      <alignment horizontal="left" wrapText="1"/>
    </xf>
    <xf numFmtId="2" fontId="7" fillId="0" borderId="12" xfId="3" applyNumberFormat="1" applyFont="1" applyBorder="1" applyAlignment="1">
      <alignment horizontal="center" wrapText="1"/>
    </xf>
    <xf numFmtId="0" fontId="7" fillId="0" borderId="12" xfId="3" applyFont="1" applyBorder="1" applyAlignment="1">
      <alignment horizontal="center" wrapText="1"/>
    </xf>
    <xf numFmtId="164" fontId="7" fillId="0" borderId="12" xfId="3" applyNumberFormat="1" applyFont="1" applyBorder="1" applyAlignment="1">
      <alignment horizontal="left" wrapText="1"/>
    </xf>
    <xf numFmtId="164" fontId="7" fillId="0" borderId="12" xfId="3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7" fillId="0" borderId="12" xfId="3" applyNumberFormat="1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164" fontId="7" fillId="0" borderId="12" xfId="3" applyNumberFormat="1" applyFont="1" applyBorder="1" applyAlignment="1">
      <alignment horizontal="center" vertical="center" wrapText="1"/>
    </xf>
    <xf numFmtId="2" fontId="7" fillId="0" borderId="25" xfId="3" applyNumberFormat="1" applyFont="1" applyBorder="1" applyAlignment="1">
      <alignment horizontal="center" wrapText="1"/>
    </xf>
    <xf numFmtId="0" fontId="7" fillId="0" borderId="25" xfId="3" applyFont="1" applyBorder="1" applyAlignment="1">
      <alignment horizontal="center" wrapText="1"/>
    </xf>
    <xf numFmtId="164" fontId="7" fillId="0" borderId="25" xfId="3" applyNumberFormat="1" applyFont="1" applyBorder="1" applyAlignment="1">
      <alignment horizontal="left" wrapText="1"/>
    </xf>
    <xf numFmtId="0" fontId="5" fillId="3" borderId="1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vertical="center" wrapText="1"/>
    </xf>
    <xf numFmtId="2" fontId="7" fillId="0" borderId="26" xfId="3" applyNumberFormat="1" applyFont="1" applyBorder="1" applyAlignment="1">
      <alignment horizontal="center" wrapText="1"/>
    </xf>
    <xf numFmtId="0" fontId="7" fillId="0" borderId="26" xfId="3" applyFont="1" applyBorder="1" applyAlignment="1">
      <alignment horizontal="center" wrapText="1"/>
    </xf>
    <xf numFmtId="164" fontId="7" fillId="0" borderId="26" xfId="3" applyNumberFormat="1" applyFont="1" applyBorder="1" applyAlignment="1">
      <alignment horizontal="left" wrapText="1"/>
    </xf>
    <xf numFmtId="164" fontId="7" fillId="0" borderId="15" xfId="3" applyNumberFormat="1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 wrapText="1"/>
    </xf>
    <xf numFmtId="2" fontId="7" fillId="0" borderId="28" xfId="3" applyNumberFormat="1" applyFont="1" applyBorder="1" applyAlignment="1">
      <alignment horizontal="center" wrapText="1"/>
    </xf>
    <xf numFmtId="0" fontId="7" fillId="0" borderId="28" xfId="3" applyFont="1" applyBorder="1" applyAlignment="1">
      <alignment horizontal="center" wrapText="1"/>
    </xf>
    <xf numFmtId="164" fontId="7" fillId="0" borderId="28" xfId="3" applyNumberFormat="1" applyFont="1" applyBorder="1" applyAlignment="1">
      <alignment horizontal="left" wrapText="1"/>
    </xf>
    <xf numFmtId="164" fontId="7" fillId="0" borderId="28" xfId="3" applyNumberFormat="1" applyFont="1" applyBorder="1" applyAlignment="1">
      <alignment horizontal="center" vertical="center" wrapText="1"/>
    </xf>
    <xf numFmtId="0" fontId="7" fillId="4" borderId="12" xfId="3" applyFont="1" applyFill="1" applyBorder="1" applyAlignment="1">
      <alignment horizontal="center" vertical="center"/>
    </xf>
    <xf numFmtId="0" fontId="5" fillId="4" borderId="12" xfId="3" applyFont="1" applyFill="1" applyBorder="1" applyAlignment="1">
      <alignment horizontal="center" vertical="center"/>
    </xf>
    <xf numFmtId="0" fontId="7" fillId="4" borderId="12" xfId="3" applyFont="1" applyFill="1" applyBorder="1" applyAlignment="1">
      <alignment horizontal="center" vertical="center" wrapText="1"/>
    </xf>
    <xf numFmtId="43" fontId="7" fillId="4" borderId="12" xfId="3" applyNumberFormat="1" applyFont="1" applyFill="1" applyBorder="1" applyAlignment="1">
      <alignment horizontal="center" vertical="center"/>
    </xf>
    <xf numFmtId="164" fontId="5" fillId="4" borderId="12" xfId="3" applyNumberFormat="1" applyFont="1" applyFill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43" fontId="7" fillId="0" borderId="29" xfId="3" applyNumberFormat="1" applyFont="1" applyBorder="1" applyAlignment="1">
      <alignment horizontal="left" vertical="center"/>
    </xf>
    <xf numFmtId="9" fontId="7" fillId="0" borderId="29" xfId="1" applyFont="1" applyFill="1" applyBorder="1" applyAlignment="1">
      <alignment horizontal="center" vertical="center"/>
    </xf>
    <xf numFmtId="10" fontId="7" fillId="0" borderId="29" xfId="3" applyNumberFormat="1" applyFont="1" applyBorder="1" applyAlignment="1">
      <alignment horizontal="center" vertical="center"/>
    </xf>
    <xf numFmtId="39" fontId="7" fillId="0" borderId="30" xfId="3" applyNumberFormat="1" applyFont="1" applyBorder="1" applyAlignment="1">
      <alignment horizontal="center" vertical="center"/>
    </xf>
    <xf numFmtId="39" fontId="7" fillId="0" borderId="27" xfId="3" applyNumberFormat="1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/>
    </xf>
    <xf numFmtId="9" fontId="7" fillId="0" borderId="12" xfId="1" applyFont="1" applyFill="1" applyBorder="1" applyAlignment="1">
      <alignment horizontal="center" vertical="center"/>
    </xf>
    <xf numFmtId="10" fontId="7" fillId="0" borderId="12" xfId="3" applyNumberFormat="1" applyFont="1" applyBorder="1" applyAlignment="1">
      <alignment horizontal="center" vertical="center"/>
    </xf>
    <xf numFmtId="39" fontId="7" fillId="0" borderId="12" xfId="3" applyNumberFormat="1" applyFont="1" applyBorder="1" applyAlignment="1">
      <alignment horizontal="center" vertical="center"/>
    </xf>
    <xf numFmtId="10" fontId="7" fillId="0" borderId="12" xfId="1" applyNumberFormat="1" applyFont="1" applyFill="1" applyBorder="1" applyAlignment="1">
      <alignment horizontal="center" vertical="center"/>
    </xf>
    <xf numFmtId="164" fontId="7" fillId="0" borderId="31" xfId="3" applyNumberFormat="1" applyFont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5" fillId="4" borderId="25" xfId="3" applyFont="1" applyFill="1" applyBorder="1" applyAlignment="1">
      <alignment horizontal="center" vertical="center"/>
    </xf>
    <xf numFmtId="10" fontId="7" fillId="4" borderId="25" xfId="3" applyNumberFormat="1" applyFont="1" applyFill="1" applyBorder="1" applyAlignment="1">
      <alignment horizontal="center" vertical="center"/>
    </xf>
    <xf numFmtId="43" fontId="5" fillId="4" borderId="31" xfId="3" applyNumberFormat="1" applyFont="1" applyFill="1" applyBorder="1" applyAlignment="1">
      <alignment horizontal="center" vertical="center"/>
    </xf>
    <xf numFmtId="43" fontId="7" fillId="4" borderId="33" xfId="3" applyNumberFormat="1" applyFont="1" applyFill="1" applyBorder="1" applyAlignment="1">
      <alignment horizontal="center" vertical="center"/>
    </xf>
    <xf numFmtId="164" fontId="5" fillId="4" borderId="16" xfId="3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43" fontId="5" fillId="5" borderId="2" xfId="3" applyNumberFormat="1" applyFont="1" applyFill="1" applyBorder="1" applyAlignment="1">
      <alignment horizontal="center" vertical="center"/>
    </xf>
    <xf numFmtId="0" fontId="7" fillId="5" borderId="5" xfId="0" applyFont="1" applyFill="1" applyBorder="1"/>
    <xf numFmtId="164" fontId="5" fillId="5" borderId="16" xfId="3" applyNumberFormat="1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0" fillId="0" borderId="0" xfId="4" applyFont="1"/>
    <xf numFmtId="0" fontId="6" fillId="0" borderId="0" xfId="4" applyFont="1"/>
    <xf numFmtId="0" fontId="9" fillId="0" borderId="0" xfId="3" applyFont="1"/>
    <xf numFmtId="165" fontId="6" fillId="0" borderId="0" xfId="4" applyNumberFormat="1" applyFont="1"/>
    <xf numFmtId="0" fontId="6" fillId="0" borderId="8" xfId="4" applyFont="1" applyBorder="1"/>
    <xf numFmtId="0" fontId="6" fillId="0" borderId="0" xfId="4" applyFont="1" applyAlignment="1">
      <alignment horizontal="center"/>
    </xf>
    <xf numFmtId="0" fontId="1" fillId="0" borderId="0" xfId="3" applyAlignment="1">
      <alignment horizontal="center"/>
    </xf>
    <xf numFmtId="0" fontId="0" fillId="0" borderId="0" xfId="0" applyAlignment="1">
      <alignment horizontal="center"/>
    </xf>
    <xf numFmtId="0" fontId="8" fillId="0" borderId="0" xfId="4" applyFont="1"/>
    <xf numFmtId="0" fontId="1" fillId="0" borderId="0" xfId="3"/>
    <xf numFmtId="0" fontId="0" fillId="0" borderId="0" xfId="0" applyAlignment="1">
      <alignment horizontal="center"/>
    </xf>
    <xf numFmtId="0" fontId="8" fillId="0" borderId="0" xfId="4" applyFont="1" applyAlignment="1">
      <alignment horizontal="center"/>
    </xf>
  </cellXfs>
  <cellStyles count="5">
    <cellStyle name="Millares 2" xfId="2"/>
    <cellStyle name="Normal" xfId="0" builtinId="0"/>
    <cellStyle name="Normal 2" xfId="3"/>
    <cellStyle name="Normal 3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1496785</xdr:colOff>
      <xdr:row>0</xdr:row>
      <xdr:rowOff>234043</xdr:rowOff>
    </xdr:from>
    <xdr:ext cx="304800" cy="300718"/>
    <xdr:sp macro="" textlink="">
      <xdr:nvSpPr>
        <xdr:cNvPr id="2" name="AutoShape 2" descr="Image result for LOGO COMEDORES ECONOMICO DEL ESTADO">
          <a:extLst>
            <a:ext uri="{FF2B5EF4-FFF2-40B4-BE49-F238E27FC236}">
              <a16:creationId xmlns:a16="http://schemas.microsoft.com/office/drawing/2014/main" id="{EF067FC9-3656-46C3-923B-D16F79547441}"/>
            </a:ext>
          </a:extLst>
        </xdr:cNvPr>
        <xdr:cNvSpPr>
          <a:spLocks noChangeAspect="1" noChangeArrowheads="1"/>
        </xdr:cNvSpPr>
      </xdr:nvSpPr>
      <xdr:spPr bwMode="auto">
        <a:xfrm>
          <a:off x="2136865" y="234043"/>
          <a:ext cx="304800" cy="30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0</xdr:row>
      <xdr:rowOff>76200</xdr:rowOff>
    </xdr:from>
    <xdr:to>
      <xdr:col>1</xdr:col>
      <xdr:colOff>1296761</xdr:colOff>
      <xdr:row>5</xdr:row>
      <xdr:rowOff>5443</xdr:rowOff>
    </xdr:to>
    <xdr:pic>
      <xdr:nvPicPr>
        <xdr:cNvPr id="3" name="Imagen 1" descr="12.png">
          <a:extLst>
            <a:ext uri="{FF2B5EF4-FFF2-40B4-BE49-F238E27FC236}">
              <a16:creationId xmlns:a16="http://schemas.microsoft.com/office/drawing/2014/main" id="{A0A66CD3-D2DA-4612-8B91-0AF133459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936841" cy="1171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Proyectos%20de%20Construccion\LISTOS\productores\READY\0-%202DO.%20ENTREGA%20DE%20PROYECTOS\81-SANTIAGO%20OESTE\presupuesto%20santiago%20oes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\presupuesto%20%20%20grupo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%20CONSTRUCCION%20DELFA\2014%2005May%2003%20txt%2014va%20Edic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S%20%20DELFA\EDIFICIO%205%20NIVELES%20ING.%20ANGEL%20ROSARIO\Borrador%20de%20Presupues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FOLLETOS\2012\2012%20Nueva%20Edi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EMORIA CALCULO"/>
      <sheetName val="Hoja1"/>
    </sheetNames>
    <sheetDataSet>
      <sheetData sheetId="0"/>
      <sheetData sheetId="1">
        <row r="13">
          <cell r="J13">
            <v>4</v>
          </cell>
        </row>
        <row r="14">
          <cell r="J14">
            <v>3</v>
          </cell>
        </row>
        <row r="29">
          <cell r="J29">
            <v>4.1310000000000011</v>
          </cell>
        </row>
        <row r="32">
          <cell r="J32">
            <v>16</v>
          </cell>
        </row>
        <row r="52">
          <cell r="J52">
            <v>1.9953000000000001</v>
          </cell>
        </row>
        <row r="56">
          <cell r="J56">
            <v>37.24</v>
          </cell>
        </row>
        <row r="68">
          <cell r="J68">
            <v>38.055</v>
          </cell>
        </row>
        <row r="88">
          <cell r="J88">
            <v>69.510000000000019</v>
          </cell>
        </row>
        <row r="93">
          <cell r="J93">
            <v>4.5</v>
          </cell>
        </row>
        <row r="98">
          <cell r="J98">
            <v>43.199999999999996</v>
          </cell>
        </row>
        <row r="101">
          <cell r="J101">
            <v>26.400000000000002</v>
          </cell>
        </row>
        <row r="106">
          <cell r="J106">
            <v>9.9160000000000004</v>
          </cell>
        </row>
        <row r="121">
          <cell r="L121">
            <v>248.44000000000005</v>
          </cell>
        </row>
        <row r="128">
          <cell r="L128">
            <v>136.24</v>
          </cell>
        </row>
        <row r="131">
          <cell r="J131">
            <v>5</v>
          </cell>
        </row>
        <row r="133">
          <cell r="C133">
            <v>3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ocolatera"/>
      <sheetName val="tabara arriba"/>
      <sheetName val="el rosario"/>
      <sheetName val="pueblo viejo azua"/>
      <sheetName val=" LOS FRAILES "/>
      <sheetName val="los rios"/>
      <sheetName val="salinas"/>
      <sheetName val="santiago oeste"/>
      <sheetName val="bani"/>
      <sheetName val=" SABANA DE LA MAR"/>
      <sheetName val="fund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"/>
      <sheetName val="Indice"/>
      <sheetName val="Hoja1"/>
    </sheetNames>
    <sheetDataSet>
      <sheetData sheetId="0" refreshError="1"/>
      <sheetData sheetId="1" refreshError="1">
        <row r="1">
          <cell r="F1" t="str">
            <v>GUIA DE ANALISIS DE COSTOS EDIFICACIONES EN SANTO DOMINGO, REP. DOM.</v>
          </cell>
        </row>
        <row r="434">
          <cell r="E434">
            <v>248.1</v>
          </cell>
        </row>
      </sheetData>
      <sheetData sheetId="2" refreshError="1">
        <row r="26">
          <cell r="E26">
            <v>133421.38</v>
          </cell>
        </row>
        <row r="152">
          <cell r="E152">
            <v>133512.93</v>
          </cell>
        </row>
      </sheetData>
      <sheetData sheetId="3" refreshError="1"/>
      <sheetData sheetId="4" refreshError="1"/>
      <sheetData sheetId="5" refreshError="1"/>
      <sheetData sheetId="6" refreshError="1">
        <row r="452">
          <cell r="M452">
            <v>2003.66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"/>
      <sheetName val="Catalogo de Conceptos"/>
      <sheetName val="Presupuesto"/>
      <sheetName val="Memoria de Calculo BNP"/>
      <sheetName val="Memoria de Calculo 1er Nivel"/>
      <sheetName val="Memoria de Calculo 2do Nivel"/>
      <sheetName val="Memoria de Calculo 3er Nivel"/>
      <sheetName val="Analisis"/>
      <sheetName val="INSUMOS"/>
      <sheetName val="Ins"/>
      <sheetName val="Indice"/>
      <sheetName val="Volumenes"/>
      <sheetName val="MOJornal"/>
      <sheetName val="Rndmto"/>
      <sheetName val="MOCuadrilla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34">
          <cell r="E434">
            <v>248.1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view="pageBreakPreview" topLeftCell="A4" zoomScale="70" zoomScaleNormal="100" zoomScaleSheetLayoutView="70" workbookViewId="0">
      <pane ySplit="1248" activePane="bottomLeft"/>
      <selection activeCell="H1" sqref="H1:L1048576"/>
      <selection pane="bottomLeft" activeCell="D89" sqref="D89"/>
    </sheetView>
  </sheetViews>
  <sheetFormatPr baseColWidth="10" defaultColWidth="9.109375" defaultRowHeight="14.4" x14ac:dyDescent="0.3"/>
  <cols>
    <col min="1" max="1" width="9.33203125" style="140" bestFit="1" customWidth="1"/>
    <col min="2" max="2" width="49.6640625" customWidth="1"/>
    <col min="3" max="3" width="11.33203125" bestFit="1" customWidth="1"/>
    <col min="5" max="5" width="19.88671875" customWidth="1"/>
    <col min="6" max="6" width="19.44140625" customWidth="1"/>
    <col min="7" max="7" width="25.109375" customWidth="1"/>
  </cols>
  <sheetData>
    <row r="1" spans="1:7" ht="20.399999999999999" x14ac:dyDescent="0.35">
      <c r="A1" s="1" t="s">
        <v>0</v>
      </c>
      <c r="B1" s="1"/>
      <c r="C1" s="1"/>
      <c r="D1" s="1"/>
      <c r="E1" s="1"/>
      <c r="F1" s="1"/>
      <c r="G1" s="1"/>
    </row>
    <row r="2" spans="1:7" ht="20.399999999999999" x14ac:dyDescent="0.35">
      <c r="A2" s="1" t="s">
        <v>1</v>
      </c>
      <c r="B2" s="1"/>
      <c r="C2" s="1"/>
      <c r="D2" s="1"/>
      <c r="E2" s="1"/>
      <c r="F2" s="1"/>
      <c r="G2" s="1"/>
    </row>
    <row r="3" spans="1:7" ht="20.399999999999999" x14ac:dyDescent="0.35">
      <c r="A3" s="1" t="s">
        <v>2</v>
      </c>
      <c r="B3" s="1"/>
      <c r="C3" s="1"/>
      <c r="D3" s="1"/>
      <c r="E3" s="1"/>
      <c r="F3" s="1"/>
      <c r="G3" s="1"/>
    </row>
    <row r="4" spans="1:7" ht="20.399999999999999" x14ac:dyDescent="0.35">
      <c r="A4" s="1" t="s">
        <v>3</v>
      </c>
      <c r="B4" s="1"/>
      <c r="C4" s="1"/>
      <c r="D4" s="1"/>
      <c r="E4" s="1"/>
      <c r="F4" s="1"/>
      <c r="G4" s="1"/>
    </row>
    <row r="5" spans="1:7" ht="16.2" thickBot="1" x14ac:dyDescent="0.35">
      <c r="A5" s="2"/>
      <c r="B5" s="3"/>
      <c r="C5" s="2"/>
      <c r="D5" s="2"/>
      <c r="E5" s="4"/>
      <c r="F5" s="2"/>
    </row>
    <row r="6" spans="1:7" ht="18" thickBot="1" x14ac:dyDescent="0.35">
      <c r="A6" s="5" t="s">
        <v>4</v>
      </c>
      <c r="B6" s="6" t="s">
        <v>5</v>
      </c>
      <c r="C6" s="7" t="s">
        <v>6</v>
      </c>
      <c r="D6" s="7" t="s">
        <v>7</v>
      </c>
      <c r="E6" s="8" t="s">
        <v>8</v>
      </c>
      <c r="F6" s="6" t="s">
        <v>9</v>
      </c>
      <c r="G6" s="9" t="s">
        <v>10</v>
      </c>
    </row>
    <row r="7" spans="1:7" ht="18" thickBot="1" x14ac:dyDescent="0.35">
      <c r="A7" s="10"/>
      <c r="B7" s="9"/>
      <c r="C7" s="11"/>
      <c r="D7" s="11"/>
      <c r="E7" s="12"/>
      <c r="F7" s="13"/>
      <c r="G7" s="13"/>
    </row>
    <row r="8" spans="1:7" ht="22.2" customHeight="1" thickBot="1" x14ac:dyDescent="0.35">
      <c r="A8" s="14" t="s">
        <v>11</v>
      </c>
      <c r="B8" s="15" t="s">
        <v>12</v>
      </c>
      <c r="C8" s="16"/>
      <c r="D8" s="16"/>
      <c r="E8" s="16"/>
      <c r="F8" s="17"/>
      <c r="G8" s="18">
        <f>SUM(F9:F10)</f>
        <v>0</v>
      </c>
    </row>
    <row r="9" spans="1:7" ht="18" x14ac:dyDescent="0.3">
      <c r="A9" s="19">
        <v>1.1000000000000001</v>
      </c>
      <c r="B9" s="20" t="s">
        <v>13</v>
      </c>
      <c r="C9" s="21">
        <f>'[1]MEMORIA CALCULO'!J13</f>
        <v>4</v>
      </c>
      <c r="D9" s="22" t="s">
        <v>7</v>
      </c>
      <c r="E9" s="23"/>
      <c r="F9" s="24">
        <f>C9*E9</f>
        <v>0</v>
      </c>
      <c r="G9" s="25"/>
    </row>
    <row r="10" spans="1:7" ht="18" x14ac:dyDescent="0.3">
      <c r="A10" s="19">
        <v>1.2</v>
      </c>
      <c r="B10" s="20" t="s">
        <v>14</v>
      </c>
      <c r="C10" s="21">
        <f>'[1]MEMORIA CALCULO'!J14</f>
        <v>3</v>
      </c>
      <c r="D10" s="22" t="s">
        <v>7</v>
      </c>
      <c r="E10" s="23"/>
      <c r="F10" s="24">
        <f>C10*E10</f>
        <v>0</v>
      </c>
      <c r="G10" s="25"/>
    </row>
    <row r="11" spans="1:7" ht="18" customHeight="1" thickBot="1" x14ac:dyDescent="0.35">
      <c r="A11" s="26"/>
      <c r="B11" s="27"/>
      <c r="C11" s="27"/>
      <c r="D11" s="27"/>
      <c r="E11" s="27"/>
      <c r="F11" s="27"/>
      <c r="G11" s="27"/>
    </row>
    <row r="12" spans="1:7" ht="16.2" thickBot="1" x14ac:dyDescent="0.35">
      <c r="A12" s="19" t="s">
        <v>15</v>
      </c>
      <c r="B12" s="28" t="s">
        <v>16</v>
      </c>
      <c r="C12" s="29"/>
      <c r="D12" s="29"/>
      <c r="E12" s="29"/>
      <c r="F12" s="29"/>
      <c r="G12" s="30">
        <f>SUM(F13:F14)</f>
        <v>0</v>
      </c>
    </row>
    <row r="13" spans="1:7" ht="18" x14ac:dyDescent="0.3">
      <c r="A13" s="19">
        <v>2.1</v>
      </c>
      <c r="B13" s="20" t="s">
        <v>17</v>
      </c>
      <c r="C13" s="21">
        <f>'[1]MEMORIA CALCULO'!J29</f>
        <v>4.1310000000000011</v>
      </c>
      <c r="D13" s="22" t="s">
        <v>18</v>
      </c>
      <c r="E13" s="23"/>
      <c r="F13" s="23">
        <f>C13*E13</f>
        <v>0</v>
      </c>
    </row>
    <row r="14" spans="1:7" ht="24" customHeight="1" x14ac:dyDescent="0.3">
      <c r="A14" s="19">
        <v>2.2000000000000002</v>
      </c>
      <c r="B14" s="20" t="s">
        <v>19</v>
      </c>
      <c r="C14" s="21">
        <f>'[1]MEMORIA CALCULO'!J32</f>
        <v>16</v>
      </c>
      <c r="D14" s="22" t="s">
        <v>18</v>
      </c>
      <c r="E14" s="23"/>
      <c r="F14" s="23">
        <f>SUM(F13)</f>
        <v>0</v>
      </c>
      <c r="G14" s="31"/>
    </row>
    <row r="15" spans="1:7" ht="18" customHeight="1" thickBot="1" x14ac:dyDescent="0.35">
      <c r="A15" s="26" t="s">
        <v>20</v>
      </c>
      <c r="B15" s="27"/>
      <c r="C15" s="27"/>
      <c r="D15" s="27"/>
      <c r="E15" s="27"/>
      <c r="F15" s="27"/>
      <c r="G15" s="27"/>
    </row>
    <row r="16" spans="1:7" ht="20.399999999999999" customHeight="1" thickBot="1" x14ac:dyDescent="0.35">
      <c r="A16" s="19" t="s">
        <v>21</v>
      </c>
      <c r="B16" s="28" t="s">
        <v>22</v>
      </c>
      <c r="C16" s="29"/>
      <c r="D16" s="29"/>
      <c r="E16" s="29"/>
      <c r="F16" s="29"/>
      <c r="G16" s="32">
        <f>SUM(F17:F18)</f>
        <v>0</v>
      </c>
    </row>
    <row r="17" spans="1:7" ht="20.399999999999999" customHeight="1" x14ac:dyDescent="0.3">
      <c r="A17" s="19">
        <v>3.1</v>
      </c>
      <c r="B17" s="33" t="s">
        <v>23</v>
      </c>
      <c r="C17" s="34">
        <f>'[1]MEMORIA CALCULO'!J52</f>
        <v>1.9953000000000001</v>
      </c>
      <c r="D17" s="35" t="s">
        <v>18</v>
      </c>
      <c r="E17" s="36"/>
      <c r="F17" s="24">
        <f t="shared" ref="F17:F18" si="0">C17*E17</f>
        <v>0</v>
      </c>
      <c r="G17" s="25"/>
    </row>
    <row r="18" spans="1:7" ht="34.200000000000003" customHeight="1" x14ac:dyDescent="0.3">
      <c r="A18" s="19">
        <v>3.2</v>
      </c>
      <c r="B18" s="37" t="s">
        <v>24</v>
      </c>
      <c r="C18" s="21">
        <f>'[1]MEMORIA CALCULO'!J56</f>
        <v>37.24</v>
      </c>
      <c r="D18" s="22" t="s">
        <v>25</v>
      </c>
      <c r="E18" s="23"/>
      <c r="F18" s="24">
        <f t="shared" si="0"/>
        <v>0</v>
      </c>
      <c r="G18" s="25"/>
    </row>
    <row r="19" spans="1:7" ht="18" customHeight="1" thickBot="1" x14ac:dyDescent="0.35">
      <c r="A19" s="26"/>
      <c r="B19" s="27"/>
      <c r="C19" s="27"/>
      <c r="D19" s="27"/>
      <c r="E19" s="27"/>
      <c r="F19" s="27"/>
      <c r="G19" s="27"/>
    </row>
    <row r="20" spans="1:7" ht="21.6" customHeight="1" thickBot="1" x14ac:dyDescent="0.35">
      <c r="A20" s="19" t="s">
        <v>26</v>
      </c>
      <c r="B20" s="28" t="s">
        <v>27</v>
      </c>
      <c r="C20" s="29"/>
      <c r="D20" s="29"/>
      <c r="E20" s="29"/>
      <c r="F20" s="29"/>
      <c r="G20" s="38">
        <f>SUM(F21:F21)</f>
        <v>0</v>
      </c>
    </row>
    <row r="21" spans="1:7" ht="25.2" customHeight="1" x14ac:dyDescent="0.3">
      <c r="A21" s="19">
        <v>4.0999999999999996</v>
      </c>
      <c r="B21" s="33" t="s">
        <v>28</v>
      </c>
      <c r="C21" s="34">
        <f>'[1]MEMORIA CALCULO'!J68</f>
        <v>38.055</v>
      </c>
      <c r="D21" s="35" t="s">
        <v>25</v>
      </c>
      <c r="E21" s="36"/>
      <c r="F21" s="36">
        <f t="shared" ref="F21" si="1">C21*E21</f>
        <v>0</v>
      </c>
      <c r="G21" s="39"/>
    </row>
    <row r="22" spans="1:7" ht="16.2" thickBot="1" x14ac:dyDescent="0.35">
      <c r="A22" s="26"/>
      <c r="B22" s="27"/>
      <c r="C22" s="27"/>
      <c r="D22" s="27"/>
      <c r="E22" s="27"/>
      <c r="F22" s="27"/>
      <c r="G22" s="27"/>
    </row>
    <row r="23" spans="1:7" ht="21" customHeight="1" thickBot="1" x14ac:dyDescent="0.35">
      <c r="A23" s="19" t="s">
        <v>29</v>
      </c>
      <c r="B23" s="40" t="s">
        <v>30</v>
      </c>
      <c r="C23" s="34"/>
      <c r="D23" s="35"/>
      <c r="E23" s="41"/>
      <c r="F23" s="42"/>
      <c r="G23" s="30">
        <f>SUM(F24:F27)</f>
        <v>0</v>
      </c>
    </row>
    <row r="24" spans="1:7" ht="18.600000000000001" customHeight="1" x14ac:dyDescent="0.3">
      <c r="A24" s="19">
        <v>5.0999999999999996</v>
      </c>
      <c r="B24" s="33" t="s">
        <v>31</v>
      </c>
      <c r="C24" s="34">
        <f>'[1]MEMORIA CALCULO'!J93</f>
        <v>4.5</v>
      </c>
      <c r="D24" s="35" t="s">
        <v>25</v>
      </c>
      <c r="E24" s="36"/>
      <c r="F24" s="36">
        <f t="shared" ref="F24:F27" si="2">C24*E24</f>
        <v>0</v>
      </c>
      <c r="G24" s="39"/>
    </row>
    <row r="25" spans="1:7" ht="24.6" customHeight="1" x14ac:dyDescent="0.3">
      <c r="A25" s="19">
        <v>5.2</v>
      </c>
      <c r="B25" s="33" t="s">
        <v>32</v>
      </c>
      <c r="C25" s="34">
        <f>'[1]MEMORIA CALCULO'!J88</f>
        <v>69.510000000000019</v>
      </c>
      <c r="D25" s="35" t="s">
        <v>25</v>
      </c>
      <c r="E25" s="36"/>
      <c r="F25" s="36">
        <f t="shared" si="2"/>
        <v>0</v>
      </c>
      <c r="G25" s="25"/>
    </row>
    <row r="26" spans="1:7" ht="24.6" customHeight="1" x14ac:dyDescent="0.3">
      <c r="A26" s="19">
        <v>5.3</v>
      </c>
      <c r="B26" s="33" t="s">
        <v>33</v>
      </c>
      <c r="C26" s="34">
        <f>'[1]MEMORIA CALCULO'!J98</f>
        <v>43.199999999999996</v>
      </c>
      <c r="D26" s="35" t="s">
        <v>34</v>
      </c>
      <c r="E26" s="36"/>
      <c r="F26" s="36">
        <f t="shared" si="2"/>
        <v>0</v>
      </c>
      <c r="G26" s="25"/>
    </row>
    <row r="27" spans="1:7" ht="24.6" customHeight="1" x14ac:dyDescent="0.3">
      <c r="A27" s="19">
        <v>5.4</v>
      </c>
      <c r="B27" s="33" t="s">
        <v>35</v>
      </c>
      <c r="C27" s="34">
        <f>'[1]MEMORIA CALCULO'!J101</f>
        <v>26.400000000000002</v>
      </c>
      <c r="D27" s="35" t="s">
        <v>34</v>
      </c>
      <c r="E27" s="36"/>
      <c r="F27" s="36">
        <f t="shared" si="2"/>
        <v>0</v>
      </c>
      <c r="G27" s="25"/>
    </row>
    <row r="28" spans="1:7" ht="18" customHeight="1" thickBot="1" x14ac:dyDescent="0.35">
      <c r="A28" s="26"/>
      <c r="B28" s="27"/>
      <c r="C28" s="27"/>
      <c r="D28" s="27"/>
      <c r="E28" s="27"/>
      <c r="F28" s="27"/>
      <c r="G28" s="27"/>
    </row>
    <row r="29" spans="1:7" ht="24" customHeight="1" thickBot="1" x14ac:dyDescent="0.35">
      <c r="A29" s="19" t="s">
        <v>36</v>
      </c>
      <c r="B29" s="28" t="s">
        <v>37</v>
      </c>
      <c r="C29" s="29"/>
      <c r="D29" s="29"/>
      <c r="E29" s="29"/>
      <c r="F29" s="29"/>
      <c r="G29" s="30">
        <f>SUM(F30:F39)</f>
        <v>0</v>
      </c>
    </row>
    <row r="30" spans="1:7" ht="36" customHeight="1" x14ac:dyDescent="0.3">
      <c r="A30" s="19">
        <v>6.1</v>
      </c>
      <c r="B30" s="43" t="s">
        <v>38</v>
      </c>
      <c r="C30" s="44">
        <v>1</v>
      </c>
      <c r="D30" s="43" t="s">
        <v>39</v>
      </c>
      <c r="E30" s="45"/>
      <c r="F30" s="46">
        <f t="shared" ref="F30:F36" si="3">C30*E30</f>
        <v>0</v>
      </c>
      <c r="G30" s="47"/>
    </row>
    <row r="31" spans="1:7" ht="36" customHeight="1" x14ac:dyDescent="0.3">
      <c r="A31" s="19">
        <v>6.2</v>
      </c>
      <c r="B31" s="43" t="s">
        <v>40</v>
      </c>
      <c r="C31" s="44">
        <v>1</v>
      </c>
      <c r="D31" s="43" t="s">
        <v>7</v>
      </c>
      <c r="E31" s="45"/>
      <c r="F31" s="46">
        <f t="shared" si="3"/>
        <v>0</v>
      </c>
      <c r="G31" s="47"/>
    </row>
    <row r="32" spans="1:7" ht="29.4" customHeight="1" x14ac:dyDescent="0.3">
      <c r="A32" s="19">
        <v>6.3</v>
      </c>
      <c r="B32" s="43" t="s">
        <v>41</v>
      </c>
      <c r="C32" s="44">
        <v>1</v>
      </c>
      <c r="D32" s="43" t="s">
        <v>7</v>
      </c>
      <c r="E32" s="45"/>
      <c r="F32" s="46">
        <f t="shared" si="3"/>
        <v>0</v>
      </c>
      <c r="G32" s="47"/>
    </row>
    <row r="33" spans="1:13" ht="29.4" customHeight="1" x14ac:dyDescent="0.3">
      <c r="A33" s="19">
        <v>6.4</v>
      </c>
      <c r="B33" s="43" t="s">
        <v>42</v>
      </c>
      <c r="C33" s="44">
        <v>2</v>
      </c>
      <c r="D33" s="43" t="s">
        <v>7</v>
      </c>
      <c r="E33" s="45"/>
      <c r="F33" s="46">
        <f t="shared" si="3"/>
        <v>0</v>
      </c>
      <c r="G33" s="47"/>
    </row>
    <row r="34" spans="1:13" ht="29.4" customHeight="1" x14ac:dyDescent="0.3">
      <c r="A34" s="19">
        <v>6.5</v>
      </c>
      <c r="B34" s="43" t="s">
        <v>43</v>
      </c>
      <c r="C34" s="44">
        <v>1</v>
      </c>
      <c r="D34" s="43" t="s">
        <v>7</v>
      </c>
      <c r="E34" s="45"/>
      <c r="F34" s="46">
        <f t="shared" si="3"/>
        <v>0</v>
      </c>
      <c r="G34" s="47"/>
    </row>
    <row r="35" spans="1:13" ht="27.6" customHeight="1" x14ac:dyDescent="0.3">
      <c r="A35" s="19">
        <v>6.6</v>
      </c>
      <c r="B35" s="43" t="s">
        <v>44</v>
      </c>
      <c r="C35" s="44">
        <v>1</v>
      </c>
      <c r="D35" s="43" t="s">
        <v>7</v>
      </c>
      <c r="E35" s="45"/>
      <c r="F35" s="46">
        <f t="shared" si="3"/>
        <v>0</v>
      </c>
      <c r="G35" s="47"/>
    </row>
    <row r="36" spans="1:13" ht="27" customHeight="1" x14ac:dyDescent="0.3">
      <c r="A36" s="19">
        <v>6.7</v>
      </c>
      <c r="B36" s="43" t="s">
        <v>45</v>
      </c>
      <c r="C36" s="44">
        <v>1</v>
      </c>
      <c r="D36" s="43" t="s">
        <v>7</v>
      </c>
      <c r="E36" s="45"/>
      <c r="F36" s="46">
        <f t="shared" si="3"/>
        <v>0</v>
      </c>
      <c r="G36" s="47"/>
    </row>
    <row r="37" spans="1:13" ht="54.6" customHeight="1" x14ac:dyDescent="0.3">
      <c r="A37" s="19">
        <v>6.8</v>
      </c>
      <c r="B37" s="43" t="s">
        <v>46</v>
      </c>
      <c r="C37" s="48">
        <v>2.5</v>
      </c>
      <c r="D37" s="49" t="s">
        <v>34</v>
      </c>
      <c r="E37" s="50"/>
      <c r="F37" s="46">
        <f>C37*E37</f>
        <v>0</v>
      </c>
      <c r="G37" s="51"/>
    </row>
    <row r="38" spans="1:13" ht="38.4" customHeight="1" x14ac:dyDescent="0.3">
      <c r="A38" s="19">
        <v>6.9</v>
      </c>
      <c r="B38" s="43" t="s">
        <v>47</v>
      </c>
      <c r="C38" s="52">
        <v>1</v>
      </c>
      <c r="D38" s="53" t="s">
        <v>48</v>
      </c>
      <c r="E38" s="54"/>
      <c r="F38" s="55">
        <f t="shared" ref="F38" si="4">C38*E38</f>
        <v>0</v>
      </c>
      <c r="G38" s="51"/>
    </row>
    <row r="39" spans="1:13" ht="28.95" customHeight="1" x14ac:dyDescent="0.3">
      <c r="A39" s="19" t="s">
        <v>49</v>
      </c>
      <c r="B39" s="33" t="s">
        <v>50</v>
      </c>
      <c r="C39" s="34">
        <v>1</v>
      </c>
      <c r="D39" s="35" t="s">
        <v>7</v>
      </c>
      <c r="E39" s="56"/>
      <c r="F39" s="46">
        <f>C39*E39</f>
        <v>0</v>
      </c>
      <c r="G39" s="51"/>
    </row>
    <row r="40" spans="1:13" ht="18.600000000000001" thickBot="1" x14ac:dyDescent="0.4">
      <c r="A40" s="57"/>
      <c r="B40" s="58"/>
      <c r="C40" s="58"/>
      <c r="D40" s="58"/>
      <c r="E40" s="58"/>
      <c r="F40" s="58"/>
      <c r="G40" s="58"/>
      <c r="K40" s="59"/>
      <c r="L40" s="59"/>
      <c r="M40" s="59"/>
    </row>
    <row r="41" spans="1:13" ht="22.2" customHeight="1" thickBot="1" x14ac:dyDescent="0.4">
      <c r="A41" s="19" t="s">
        <v>51</v>
      </c>
      <c r="B41" s="28" t="s">
        <v>52</v>
      </c>
      <c r="C41" s="29"/>
      <c r="D41" s="29"/>
      <c r="E41" s="29"/>
      <c r="F41" s="60"/>
      <c r="G41" s="30">
        <f>SUM(F42:F49)</f>
        <v>0</v>
      </c>
      <c r="K41" s="59"/>
      <c r="L41" s="59"/>
      <c r="M41" s="59"/>
    </row>
    <row r="42" spans="1:13" ht="24.6" customHeight="1" x14ac:dyDescent="0.3">
      <c r="A42" s="61">
        <v>7.1</v>
      </c>
      <c r="B42" s="62" t="s">
        <v>53</v>
      </c>
      <c r="C42" s="63">
        <v>2</v>
      </c>
      <c r="D42" s="64" t="s">
        <v>7</v>
      </c>
      <c r="E42" s="54"/>
      <c r="F42" s="55">
        <f t="shared" ref="F42:F49" si="5">C42*E42</f>
        <v>0</v>
      </c>
      <c r="G42" s="51"/>
    </row>
    <row r="43" spans="1:13" ht="30" x14ac:dyDescent="0.3">
      <c r="A43" s="61">
        <v>7.2</v>
      </c>
      <c r="B43" s="62" t="s">
        <v>54</v>
      </c>
      <c r="C43" s="63">
        <v>2</v>
      </c>
      <c r="D43" s="64" t="s">
        <v>7</v>
      </c>
      <c r="E43" s="54"/>
      <c r="F43" s="55">
        <f t="shared" si="5"/>
        <v>0</v>
      </c>
      <c r="G43" s="51"/>
    </row>
    <row r="44" spans="1:13" ht="21.6" customHeight="1" x14ac:dyDescent="0.3">
      <c r="A44" s="61">
        <v>7.3</v>
      </c>
      <c r="B44" s="62" t="s">
        <v>55</v>
      </c>
      <c r="C44" s="63">
        <v>3</v>
      </c>
      <c r="D44" s="64" t="s">
        <v>7</v>
      </c>
      <c r="E44" s="54"/>
      <c r="F44" s="55">
        <f t="shared" si="5"/>
        <v>0</v>
      </c>
      <c r="G44" s="51"/>
    </row>
    <row r="45" spans="1:13" ht="39.6" customHeight="1" x14ac:dyDescent="0.3">
      <c r="A45" s="61">
        <v>7.4</v>
      </c>
      <c r="B45" s="62" t="s">
        <v>56</v>
      </c>
      <c r="C45" s="63">
        <v>7</v>
      </c>
      <c r="D45" s="64" t="s">
        <v>7</v>
      </c>
      <c r="E45" s="54"/>
      <c r="F45" s="55">
        <f t="shared" si="5"/>
        <v>0</v>
      </c>
      <c r="G45" s="51"/>
    </row>
    <row r="46" spans="1:13" ht="20.399999999999999" customHeight="1" x14ac:dyDescent="0.3">
      <c r="A46" s="61">
        <v>7.5</v>
      </c>
      <c r="B46" s="62" t="s">
        <v>57</v>
      </c>
      <c r="C46" s="63">
        <v>6</v>
      </c>
      <c r="D46" s="64" t="s">
        <v>7</v>
      </c>
      <c r="E46" s="54"/>
      <c r="F46" s="55">
        <f t="shared" si="5"/>
        <v>0</v>
      </c>
      <c r="G46" s="51"/>
    </row>
    <row r="47" spans="1:13" ht="20.399999999999999" customHeight="1" x14ac:dyDescent="0.3">
      <c r="A47" s="61">
        <v>7.6</v>
      </c>
      <c r="B47" s="62" t="s">
        <v>58</v>
      </c>
      <c r="C47" s="65">
        <f>SUM(C42:C44)</f>
        <v>7</v>
      </c>
      <c r="D47" s="64" t="s">
        <v>7</v>
      </c>
      <c r="E47" s="54"/>
      <c r="F47" s="55">
        <f t="shared" si="5"/>
        <v>0</v>
      </c>
      <c r="G47" s="51"/>
    </row>
    <row r="48" spans="1:13" ht="20.399999999999999" customHeight="1" x14ac:dyDescent="0.3">
      <c r="A48" s="61">
        <v>7.7</v>
      </c>
      <c r="B48" s="62" t="s">
        <v>59</v>
      </c>
      <c r="C48" s="65">
        <v>1</v>
      </c>
      <c r="D48" s="64" t="s">
        <v>7</v>
      </c>
      <c r="E48" s="54"/>
      <c r="F48" s="55">
        <f t="shared" si="5"/>
        <v>0</v>
      </c>
      <c r="G48" s="51"/>
    </row>
    <row r="49" spans="1:7" ht="20.399999999999999" customHeight="1" x14ac:dyDescent="0.3">
      <c r="A49" s="61">
        <v>7.8</v>
      </c>
      <c r="B49" s="62" t="s">
        <v>60</v>
      </c>
      <c r="C49" s="65">
        <v>7</v>
      </c>
      <c r="D49" s="64" t="s">
        <v>7</v>
      </c>
      <c r="E49" s="54"/>
      <c r="F49" s="55">
        <f t="shared" si="5"/>
        <v>0</v>
      </c>
      <c r="G49" s="51"/>
    </row>
    <row r="50" spans="1:7" ht="18" customHeight="1" thickBot="1" x14ac:dyDescent="0.35">
      <c r="A50" s="57"/>
      <c r="B50" s="58"/>
      <c r="C50" s="58"/>
      <c r="D50" s="58"/>
      <c r="E50" s="58"/>
      <c r="F50" s="58"/>
      <c r="G50" s="58"/>
    </row>
    <row r="51" spans="1:7" ht="21.6" customHeight="1" thickBot="1" x14ac:dyDescent="0.35">
      <c r="A51" s="61" t="s">
        <v>61</v>
      </c>
      <c r="B51" s="28" t="s">
        <v>62</v>
      </c>
      <c r="C51" s="29"/>
      <c r="D51" s="29"/>
      <c r="E51" s="29"/>
      <c r="F51" s="66"/>
      <c r="G51" s="30">
        <f>SUM(F52:F53)</f>
        <v>0</v>
      </c>
    </row>
    <row r="52" spans="1:7" ht="21.6" customHeight="1" x14ac:dyDescent="0.3">
      <c r="A52" s="61">
        <v>8.1</v>
      </c>
      <c r="B52" s="62" t="s">
        <v>63</v>
      </c>
      <c r="C52" s="65">
        <f>'[1]MEMORIA CALCULO'!L121</f>
        <v>248.44000000000005</v>
      </c>
      <c r="D52" s="64" t="s">
        <v>25</v>
      </c>
      <c r="E52" s="50"/>
      <c r="F52" s="46">
        <f>C52*E52</f>
        <v>0</v>
      </c>
      <c r="G52" s="51"/>
    </row>
    <row r="53" spans="1:7" ht="21.6" customHeight="1" x14ac:dyDescent="0.3">
      <c r="A53" s="61">
        <v>8.1999999999999993</v>
      </c>
      <c r="B53" s="62" t="s">
        <v>64</v>
      </c>
      <c r="C53" s="65">
        <f>'[1]MEMORIA CALCULO'!L128</f>
        <v>136.24</v>
      </c>
      <c r="D53" s="64" t="s">
        <v>25</v>
      </c>
      <c r="E53" s="50"/>
      <c r="F53" s="46">
        <f>C53*E53</f>
        <v>0</v>
      </c>
      <c r="G53" s="51"/>
    </row>
    <row r="54" spans="1:7" ht="18" customHeight="1" thickBot="1" x14ac:dyDescent="0.35">
      <c r="A54" s="57"/>
      <c r="B54" s="58"/>
      <c r="C54" s="58"/>
      <c r="D54" s="58"/>
      <c r="E54" s="58"/>
      <c r="F54" s="58"/>
      <c r="G54" s="58"/>
    </row>
    <row r="55" spans="1:7" ht="24" customHeight="1" thickBot="1" x14ac:dyDescent="0.35">
      <c r="A55" s="67" t="s">
        <v>65</v>
      </c>
      <c r="B55" s="68" t="s">
        <v>66</v>
      </c>
      <c r="C55" s="69"/>
      <c r="D55" s="69"/>
      <c r="E55" s="69"/>
      <c r="F55" s="70"/>
      <c r="G55" s="71">
        <f>SUM(F56:F56)</f>
        <v>0</v>
      </c>
    </row>
    <row r="56" spans="1:7" ht="31.2" x14ac:dyDescent="0.3">
      <c r="A56" s="72">
        <v>9.01</v>
      </c>
      <c r="B56" s="73" t="s">
        <v>67</v>
      </c>
      <c r="C56" s="52">
        <v>2</v>
      </c>
      <c r="D56" s="53" t="s">
        <v>7</v>
      </c>
      <c r="E56" s="54"/>
      <c r="F56" s="46">
        <f>C56*E56</f>
        <v>0</v>
      </c>
      <c r="G56" s="47"/>
    </row>
    <row r="57" spans="1:7" ht="18" customHeight="1" thickBot="1" x14ac:dyDescent="0.35">
      <c r="A57" s="61"/>
      <c r="B57" s="33"/>
      <c r="C57" s="74"/>
      <c r="D57" s="75"/>
      <c r="E57" s="76"/>
      <c r="F57" s="76"/>
      <c r="G57" s="51"/>
    </row>
    <row r="58" spans="1:7" ht="18" customHeight="1" thickBot="1" x14ac:dyDescent="0.35">
      <c r="A58" s="61" t="s">
        <v>68</v>
      </c>
      <c r="B58" s="28" t="s">
        <v>69</v>
      </c>
      <c r="C58" s="29"/>
      <c r="D58" s="29"/>
      <c r="E58" s="29"/>
      <c r="F58" s="66"/>
      <c r="G58" s="30">
        <f>SUM(F59:F65)</f>
        <v>0</v>
      </c>
    </row>
    <row r="59" spans="1:7" ht="20.399999999999999" customHeight="1" x14ac:dyDescent="0.3">
      <c r="A59" s="77">
        <v>10.01</v>
      </c>
      <c r="B59" s="78" t="s">
        <v>70</v>
      </c>
      <c r="C59" s="79">
        <v>3</v>
      </c>
      <c r="D59" s="80" t="s">
        <v>71</v>
      </c>
      <c r="E59" s="81"/>
      <c r="F59" s="82">
        <f>C59*E59</f>
        <v>0</v>
      </c>
      <c r="G59" s="47"/>
    </row>
    <row r="60" spans="1:7" ht="20.399999999999999" customHeight="1" x14ac:dyDescent="0.3">
      <c r="A60" s="77">
        <v>10.02</v>
      </c>
      <c r="B60" s="78" t="s">
        <v>72</v>
      </c>
      <c r="C60" s="79">
        <v>1</v>
      </c>
      <c r="D60" s="80" t="s">
        <v>48</v>
      </c>
      <c r="E60" s="81"/>
      <c r="F60" s="82">
        <f>C60*E60</f>
        <v>0</v>
      </c>
      <c r="G60" s="47"/>
    </row>
    <row r="61" spans="1:7" ht="157.94999999999999" customHeight="1" x14ac:dyDescent="0.3">
      <c r="A61" s="83">
        <v>10.029999999999999</v>
      </c>
      <c r="B61" s="37" t="s">
        <v>73</v>
      </c>
      <c r="C61" s="84">
        <v>1</v>
      </c>
      <c r="D61" s="85" t="s">
        <v>7</v>
      </c>
      <c r="E61" s="82"/>
      <c r="F61" s="86">
        <f t="shared" ref="F61:F65" si="6">C61*E61</f>
        <v>0</v>
      </c>
      <c r="G61" s="51"/>
    </row>
    <row r="62" spans="1:7" ht="30" x14ac:dyDescent="0.3">
      <c r="A62" s="83">
        <v>10.039999999999999</v>
      </c>
      <c r="B62" s="37" t="s">
        <v>74</v>
      </c>
      <c r="C62" s="84">
        <v>2</v>
      </c>
      <c r="D62" s="85" t="s">
        <v>7</v>
      </c>
      <c r="E62" s="82"/>
      <c r="F62" s="86">
        <f t="shared" si="6"/>
        <v>0</v>
      </c>
      <c r="G62" s="51"/>
    </row>
    <row r="63" spans="1:7" ht="19.2" customHeight="1" x14ac:dyDescent="0.3">
      <c r="A63" s="83">
        <v>10.050000000000001</v>
      </c>
      <c r="B63" s="62" t="s">
        <v>75</v>
      </c>
      <c r="C63" s="87">
        <v>1</v>
      </c>
      <c r="D63" s="88" t="s">
        <v>7</v>
      </c>
      <c r="E63" s="89"/>
      <c r="F63" s="86">
        <f t="shared" si="6"/>
        <v>0</v>
      </c>
      <c r="G63" s="51"/>
    </row>
    <row r="64" spans="1:7" ht="19.2" customHeight="1" x14ac:dyDescent="0.3">
      <c r="A64" s="83">
        <v>10.06</v>
      </c>
      <c r="B64" s="62" t="s">
        <v>76</v>
      </c>
      <c r="C64" s="87">
        <v>1</v>
      </c>
      <c r="D64" s="88" t="s">
        <v>7</v>
      </c>
      <c r="E64" s="89"/>
      <c r="F64" s="86">
        <f t="shared" si="6"/>
        <v>0</v>
      </c>
      <c r="G64" s="51"/>
    </row>
    <row r="65" spans="1:7" ht="19.2" customHeight="1" x14ac:dyDescent="0.3">
      <c r="A65" s="83">
        <v>10.07</v>
      </c>
      <c r="B65" s="62" t="s">
        <v>77</v>
      </c>
      <c r="C65" s="87">
        <v>2</v>
      </c>
      <c r="D65" s="88" t="s">
        <v>7</v>
      </c>
      <c r="E65" s="89"/>
      <c r="F65" s="86">
        <f t="shared" si="6"/>
        <v>0</v>
      </c>
      <c r="G65" s="51"/>
    </row>
    <row r="66" spans="1:7" ht="16.2" thickBot="1" x14ac:dyDescent="0.35">
      <c r="A66" s="90"/>
      <c r="B66" s="91"/>
      <c r="C66" s="92"/>
      <c r="D66" s="93"/>
      <c r="E66" s="94"/>
      <c r="F66" s="95"/>
      <c r="G66" s="51"/>
    </row>
    <row r="67" spans="1:7" ht="22.2" customHeight="1" thickBot="1" x14ac:dyDescent="0.35">
      <c r="A67" s="19" t="s">
        <v>78</v>
      </c>
      <c r="B67" s="28" t="s">
        <v>79</v>
      </c>
      <c r="C67" s="29"/>
      <c r="D67" s="29"/>
      <c r="E67" s="29"/>
      <c r="F67" s="29"/>
      <c r="G67" s="30">
        <f>SUM(F68:F69)</f>
        <v>0</v>
      </c>
    </row>
    <row r="68" spans="1:7" ht="18" x14ac:dyDescent="0.3">
      <c r="A68" s="19">
        <v>11.1</v>
      </c>
      <c r="B68" s="62" t="s">
        <v>80</v>
      </c>
      <c r="C68" s="34">
        <f>'[1]MEMORIA CALCULO'!J106</f>
        <v>9.9160000000000004</v>
      </c>
      <c r="D68" s="64" t="s">
        <v>25</v>
      </c>
      <c r="E68" s="36"/>
      <c r="F68" s="45">
        <f t="shared" ref="F68" si="7">C68*E68</f>
        <v>0</v>
      </c>
      <c r="G68" s="25"/>
    </row>
    <row r="69" spans="1:7" ht="18.600000000000001" thickBot="1" x14ac:dyDescent="0.35">
      <c r="A69" s="19"/>
      <c r="B69" s="62"/>
      <c r="C69" s="34"/>
      <c r="D69" s="64"/>
      <c r="E69" s="36"/>
      <c r="F69" s="45"/>
      <c r="G69" s="25"/>
    </row>
    <row r="70" spans="1:7" ht="36.6" customHeight="1" thickBot="1" x14ac:dyDescent="0.35">
      <c r="A70" s="19" t="s">
        <v>81</v>
      </c>
      <c r="B70" s="28" t="s">
        <v>82</v>
      </c>
      <c r="C70" s="29"/>
      <c r="D70" s="29"/>
      <c r="E70" s="29"/>
      <c r="F70" s="29"/>
      <c r="G70" s="30">
        <f>SUM(F71:F72)</f>
        <v>0</v>
      </c>
    </row>
    <row r="71" spans="1:7" ht="18" x14ac:dyDescent="0.3">
      <c r="A71" s="19">
        <v>13.1</v>
      </c>
      <c r="B71" s="62" t="s">
        <v>83</v>
      </c>
      <c r="C71" s="34">
        <f>'[1]MEMORIA CALCULO'!J131</f>
        <v>5</v>
      </c>
      <c r="D71" s="64" t="s">
        <v>7</v>
      </c>
      <c r="E71" s="36"/>
      <c r="F71" s="45">
        <f t="shared" ref="F71:F72" si="8">C71*E71</f>
        <v>0</v>
      </c>
      <c r="G71" s="25"/>
    </row>
    <row r="72" spans="1:7" ht="30" x14ac:dyDescent="0.3">
      <c r="A72" s="19">
        <v>13.2</v>
      </c>
      <c r="B72" s="62" t="s">
        <v>84</v>
      </c>
      <c r="C72" s="34">
        <f>'[1]MEMORIA CALCULO'!C133</f>
        <v>3</v>
      </c>
      <c r="D72" s="64" t="s">
        <v>7</v>
      </c>
      <c r="E72" s="36"/>
      <c r="F72" s="45">
        <f t="shared" si="8"/>
        <v>0</v>
      </c>
      <c r="G72" s="25"/>
    </row>
    <row r="73" spans="1:7" ht="15.6" x14ac:dyDescent="0.3">
      <c r="A73" s="96"/>
      <c r="B73" s="97"/>
      <c r="C73" s="98"/>
      <c r="D73" s="99"/>
      <c r="E73" s="100"/>
      <c r="F73" s="101"/>
      <c r="G73" s="51"/>
    </row>
    <row r="74" spans="1:7" ht="21.6" customHeight="1" x14ac:dyDescent="0.3">
      <c r="A74" s="102"/>
      <c r="B74" s="103" t="s">
        <v>85</v>
      </c>
      <c r="C74" s="104"/>
      <c r="D74" s="104"/>
      <c r="E74" s="105"/>
      <c r="F74" s="105"/>
      <c r="G74" s="106">
        <f>SUM(G8:G73)</f>
        <v>0</v>
      </c>
    </row>
    <row r="75" spans="1:7" ht="21.6" customHeight="1" x14ac:dyDescent="0.3">
      <c r="A75" s="107"/>
      <c r="B75" s="108" t="s">
        <v>86</v>
      </c>
      <c r="C75" s="109">
        <v>0.1</v>
      </c>
      <c r="D75" s="110"/>
      <c r="E75" s="111">
        <f>G74</f>
        <v>0</v>
      </c>
      <c r="F75" s="112"/>
      <c r="G75" s="113">
        <f>+$G$74*C75</f>
        <v>0</v>
      </c>
    </row>
    <row r="76" spans="1:7" ht="21.6" customHeight="1" x14ac:dyDescent="0.3">
      <c r="A76" s="114"/>
      <c r="B76" s="115" t="s">
        <v>87</v>
      </c>
      <c r="C76" s="116">
        <v>0.04</v>
      </c>
      <c r="D76" s="117"/>
      <c r="E76" s="118">
        <f>E75</f>
        <v>0</v>
      </c>
      <c r="F76" s="118"/>
      <c r="G76" s="113">
        <f t="shared" ref="G76:G80" si="9">+$G$74*C76</f>
        <v>0</v>
      </c>
    </row>
    <row r="77" spans="1:7" ht="21.6" customHeight="1" x14ac:dyDescent="0.3">
      <c r="A77" s="114"/>
      <c r="B77" s="115" t="s">
        <v>88</v>
      </c>
      <c r="C77" s="116">
        <v>0.04</v>
      </c>
      <c r="D77" s="117"/>
      <c r="E77" s="118">
        <f>E76</f>
        <v>0</v>
      </c>
      <c r="F77" s="118"/>
      <c r="G77" s="113">
        <f t="shared" si="9"/>
        <v>0</v>
      </c>
    </row>
    <row r="78" spans="1:7" ht="21.6" customHeight="1" x14ac:dyDescent="0.3">
      <c r="A78" s="114"/>
      <c r="B78" s="115" t="s">
        <v>89</v>
      </c>
      <c r="C78" s="116">
        <v>0.03</v>
      </c>
      <c r="D78" s="117"/>
      <c r="E78" s="118">
        <f>E77</f>
        <v>0</v>
      </c>
      <c r="F78" s="118"/>
      <c r="G78" s="113">
        <f t="shared" si="9"/>
        <v>0</v>
      </c>
    </row>
    <row r="79" spans="1:7" ht="21.6" customHeight="1" x14ac:dyDescent="0.3">
      <c r="A79" s="114"/>
      <c r="B79" s="115" t="s">
        <v>90</v>
      </c>
      <c r="C79" s="116">
        <v>0.01</v>
      </c>
      <c r="D79" s="117"/>
      <c r="E79" s="118">
        <f>E78</f>
        <v>0</v>
      </c>
      <c r="F79" s="118"/>
      <c r="G79" s="113">
        <f t="shared" si="9"/>
        <v>0</v>
      </c>
    </row>
    <row r="80" spans="1:7" ht="21.6" customHeight="1" x14ac:dyDescent="0.3">
      <c r="A80" s="114"/>
      <c r="B80" s="115" t="s">
        <v>91</v>
      </c>
      <c r="C80" s="119">
        <v>1E-3</v>
      </c>
      <c r="D80" s="117"/>
      <c r="E80" s="118">
        <f>E79</f>
        <v>0</v>
      </c>
      <c r="F80" s="118"/>
      <c r="G80" s="113">
        <f t="shared" si="9"/>
        <v>0</v>
      </c>
    </row>
    <row r="81" spans="1:7" ht="21.6" customHeight="1" thickBot="1" x14ac:dyDescent="0.35">
      <c r="A81" s="114"/>
      <c r="B81" s="115" t="s">
        <v>92</v>
      </c>
      <c r="C81" s="116">
        <v>0.18</v>
      </c>
      <c r="D81" s="117"/>
      <c r="E81" s="118">
        <f>G75</f>
        <v>0</v>
      </c>
      <c r="F81" s="118"/>
      <c r="G81" s="120">
        <f>+G75*C81</f>
        <v>0</v>
      </c>
    </row>
    <row r="82" spans="1:7" ht="21.6" customHeight="1" thickBot="1" x14ac:dyDescent="0.35">
      <c r="A82" s="121"/>
      <c r="B82" s="122" t="s">
        <v>93</v>
      </c>
      <c r="C82" s="123"/>
      <c r="D82" s="123"/>
      <c r="E82" s="124"/>
      <c r="F82" s="125"/>
      <c r="G82" s="126">
        <f t="shared" ref="G82" si="10">SUM(G75:G81)</f>
        <v>0</v>
      </c>
    </row>
    <row r="83" spans="1:7" ht="21.6" customHeight="1" thickBot="1" x14ac:dyDescent="0.35">
      <c r="A83" s="127"/>
      <c r="B83" s="128" t="s">
        <v>94</v>
      </c>
      <c r="C83" s="128"/>
      <c r="D83" s="128"/>
      <c r="E83" s="129"/>
      <c r="F83" s="130"/>
      <c r="G83" s="131">
        <f t="shared" ref="G83" si="11">+G74+G82</f>
        <v>0</v>
      </c>
    </row>
    <row r="84" spans="1:7" ht="20.399999999999999" x14ac:dyDescent="0.35">
      <c r="A84" s="132"/>
      <c r="B84" s="133"/>
      <c r="C84" s="134"/>
      <c r="D84" s="134"/>
      <c r="E84" s="134"/>
      <c r="F84" s="135"/>
    </row>
    <row r="85" spans="1:7" ht="18" x14ac:dyDescent="0.35">
      <c r="A85" s="132"/>
      <c r="B85" s="134"/>
      <c r="C85" s="134"/>
      <c r="D85" s="134"/>
      <c r="E85" s="134"/>
      <c r="F85" s="136"/>
    </row>
    <row r="86" spans="1:7" ht="18" x14ac:dyDescent="0.35">
      <c r="A86" s="132"/>
      <c r="B86" s="137"/>
      <c r="C86" s="134"/>
      <c r="D86" s="134"/>
      <c r="E86" s="59"/>
      <c r="F86" s="59"/>
    </row>
    <row r="87" spans="1:7" ht="18" x14ac:dyDescent="0.35">
      <c r="A87" s="132"/>
      <c r="B87" s="138"/>
      <c r="C87" s="138"/>
      <c r="D87" s="134"/>
      <c r="E87" s="138"/>
      <c r="F87" s="138"/>
    </row>
    <row r="88" spans="1:7" ht="18" x14ac:dyDescent="0.35">
      <c r="A88" s="139"/>
      <c r="B88" s="138"/>
      <c r="C88" s="138"/>
      <c r="D88" s="134"/>
      <c r="E88" s="138"/>
      <c r="F88" s="138"/>
    </row>
    <row r="89" spans="1:7" ht="21.6" x14ac:dyDescent="0.45">
      <c r="B89" s="133"/>
      <c r="C89" s="141"/>
      <c r="D89" s="141"/>
      <c r="E89" s="142"/>
      <c r="F89" s="141"/>
    </row>
    <row r="90" spans="1:7" x14ac:dyDescent="0.3">
      <c r="E90" s="143"/>
      <c r="F90" s="143"/>
      <c r="G90" s="143"/>
    </row>
    <row r="91" spans="1:7" ht="19.8" x14ac:dyDescent="0.45">
      <c r="C91" s="141"/>
      <c r="D91" s="141"/>
      <c r="E91" s="144"/>
      <c r="F91" s="144"/>
      <c r="G91" s="144"/>
    </row>
    <row r="92" spans="1:7" ht="19.8" x14ac:dyDescent="0.45">
      <c r="C92" s="141"/>
      <c r="D92" s="141"/>
      <c r="E92" s="144"/>
      <c r="F92" s="144"/>
      <c r="G92" s="144"/>
    </row>
  </sheetData>
  <mergeCells count="40">
    <mergeCell ref="E90:G90"/>
    <mergeCell ref="E91:G91"/>
    <mergeCell ref="E92:G92"/>
    <mergeCell ref="E80:F80"/>
    <mergeCell ref="E81:F81"/>
    <mergeCell ref="E86:F86"/>
    <mergeCell ref="B87:C87"/>
    <mergeCell ref="E87:F87"/>
    <mergeCell ref="B88:C88"/>
    <mergeCell ref="E88:F88"/>
    <mergeCell ref="B70:F70"/>
    <mergeCell ref="E75:F75"/>
    <mergeCell ref="E76:F76"/>
    <mergeCell ref="E77:F77"/>
    <mergeCell ref="E78:F78"/>
    <mergeCell ref="E79:F79"/>
    <mergeCell ref="A50:G50"/>
    <mergeCell ref="B51:F51"/>
    <mergeCell ref="A54:G54"/>
    <mergeCell ref="B55:F55"/>
    <mergeCell ref="B58:F58"/>
    <mergeCell ref="B67:F67"/>
    <mergeCell ref="A28:G28"/>
    <mergeCell ref="B29:F29"/>
    <mergeCell ref="A40:G40"/>
    <mergeCell ref="K40:M40"/>
    <mergeCell ref="B41:F41"/>
    <mergeCell ref="K41:M41"/>
    <mergeCell ref="B12:F12"/>
    <mergeCell ref="A15:G15"/>
    <mergeCell ref="B16:F16"/>
    <mergeCell ref="A19:G19"/>
    <mergeCell ref="B20:F20"/>
    <mergeCell ref="A22:G22"/>
    <mergeCell ref="A1:G1"/>
    <mergeCell ref="A2:G2"/>
    <mergeCell ref="A3:G3"/>
    <mergeCell ref="A4:G4"/>
    <mergeCell ref="B8:F8"/>
    <mergeCell ref="A11:G11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  <rowBreaks count="2" manualBreakCount="2">
    <brk id="37" max="6" man="1"/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santiago oeste</vt:lpstr>
      <vt:lpstr>'santiago oeste'!Área_de_impresión</vt:lpstr>
      <vt:lpstr>'santiago oeste'!Títulos_a_imprimir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 peguero martinez</dc:creator>
  <cp:lastModifiedBy>jose manuel peguero martinez</cp:lastModifiedBy>
  <dcterms:created xsi:type="dcterms:W3CDTF">2023-01-13T17:05:04Z</dcterms:created>
  <dcterms:modified xsi:type="dcterms:W3CDTF">2023-01-13T17:05:30Z</dcterms:modified>
</cp:coreProperties>
</file>