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josemanuelpegueromartinez/Dropbox/COMEDORES ECONOMICOS-LICITACIONES/2023/CEED-CP-2023-0013 (REMODELACIONES)P/Data/"/>
    </mc:Choice>
  </mc:AlternateContent>
  <xr:revisionPtr revIDLastSave="0" documentId="13_ncr:1_{0056825F-13E2-0140-BD47-622A5478EF22}" xr6:coauthVersionLast="47" xr6:coauthVersionMax="47" xr10:uidLastSave="{00000000-0000-0000-0000-000000000000}"/>
  <bookViews>
    <workbookView xWindow="0" yWindow="600" windowWidth="26240" windowHeight="14860" xr2:uid="{00000000-000D-0000-FFFF-FFFF00000000}"/>
  </bookViews>
  <sheets>
    <sheet name="HOSTOS" sheetId="3" r:id="rId1"/>
  </sheets>
  <externalReferences>
    <externalReference r:id="rId2"/>
    <externalReference r:id="rId3"/>
    <externalReference r:id="rId4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0">HOSTOS!$A$1:$G$81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[1]Ana!#REF!</definedName>
    <definedName name="BAÑERAHFCOL">[1]Ana!#REF!</definedName>
    <definedName name="BAÑERALIV">[1]Ana!#REF!</definedName>
    <definedName name="BIDETBCO">[1]Ana!#REF!</definedName>
    <definedName name="BIDETBCOPVC">#REF!</definedName>
    <definedName name="BIDETCOL">[1]Ana!#REF!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[1]Ana!$M$452</definedName>
    <definedName name="FECHACREACION">#REF!</definedName>
    <definedName name="GAS">[1]Ins!$E$434</definedName>
    <definedName name="GASOLINA">[2]Ins!$E$434</definedName>
    <definedName name="JAGS">#REF!</definedName>
    <definedName name="MOJO">[3]MOJornal!$A$7</definedName>
    <definedName name="PLIGADORA2">[1]Herram!$E$26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[1]Herram!$E$152</definedName>
    <definedName name="RNCARQSA">#REF!</definedName>
    <definedName name="RNCJAGS">#REF!</definedName>
    <definedName name="TELJAGS">#REF!</definedName>
    <definedName name="_xlnm.Print_Titles" localSheetId="0">HOSTOS!$1:$7</definedName>
    <definedName name="USOSMADERA">#REF!</definedName>
    <definedName name="VENT2SDR41">[1]Ana!#REF!</definedName>
    <definedName name="VENT3SDR41">[1]Ana!#REF!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3" l="1"/>
  <c r="F62" i="3"/>
  <c r="F61" i="3"/>
  <c r="C60" i="3"/>
  <c r="F60" i="3" s="1"/>
  <c r="F59" i="3"/>
  <c r="F58" i="3"/>
  <c r="F57" i="3"/>
  <c r="F56" i="3"/>
  <c r="G55" i="3" s="1"/>
  <c r="F54" i="3"/>
  <c r="G53" i="3"/>
  <c r="F51" i="3"/>
  <c r="C50" i="3"/>
  <c r="F50" i="3" s="1"/>
  <c r="G49" i="3" s="1"/>
  <c r="F47" i="3"/>
  <c r="F46" i="3"/>
  <c r="F45" i="3"/>
  <c r="C44" i="3"/>
  <c r="F44" i="3" s="1"/>
  <c r="G38" i="3" s="1"/>
  <c r="F43" i="3"/>
  <c r="F42" i="3"/>
  <c r="F41" i="3"/>
  <c r="F40" i="3"/>
  <c r="F39" i="3"/>
  <c r="F37" i="3"/>
  <c r="F36" i="3"/>
  <c r="F35" i="3"/>
  <c r="F34" i="3"/>
  <c r="G28" i="3" s="1"/>
  <c r="F33" i="3"/>
  <c r="F32" i="3"/>
  <c r="F31" i="3"/>
  <c r="F30" i="3"/>
  <c r="F29" i="3"/>
  <c r="F26" i="3"/>
  <c r="F25" i="3"/>
  <c r="F24" i="3"/>
  <c r="G23" i="3"/>
  <c r="C21" i="3"/>
  <c r="F21" i="3" s="1"/>
  <c r="G20" i="3" s="1"/>
  <c r="F18" i="3"/>
  <c r="C17" i="3"/>
  <c r="F17" i="3" s="1"/>
  <c r="G16" i="3" s="1"/>
  <c r="F14" i="3"/>
  <c r="F13" i="3"/>
  <c r="G12" i="3"/>
  <c r="F10" i="3"/>
  <c r="F9" i="3"/>
  <c r="G8" i="3"/>
  <c r="G64" i="3" l="1"/>
  <c r="G66" i="3" l="1"/>
  <c r="G70" i="3"/>
  <c r="E65" i="3"/>
  <c r="E66" i="3" s="1"/>
  <c r="E67" i="3" s="1"/>
  <c r="E68" i="3" s="1"/>
  <c r="E69" i="3" s="1"/>
  <c r="E70" i="3" s="1"/>
  <c r="G68" i="3"/>
  <c r="G67" i="3"/>
  <c r="G65" i="3"/>
  <c r="G69" i="3"/>
  <c r="G71" i="3" l="1"/>
  <c r="G72" i="3" s="1"/>
  <c r="G73" i="3" s="1"/>
  <c r="E71" i="3"/>
</calcChain>
</file>

<file path=xl/sharedStrings.xml><?xml version="1.0" encoding="utf-8"?>
<sst xmlns="http://schemas.openxmlformats.org/spreadsheetml/2006/main" count="122" uniqueCount="92">
  <si>
    <t xml:space="preserve">COMEDORES ECONOMICOS DEL ESTADO 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</si>
  <si>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</si>
  <si>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</si>
  <si>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</si>
  <si>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</si>
  <si>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</si>
  <si>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</si>
  <si>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</si>
  <si>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</si>
  <si>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</si>
  <si>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>II</t>
  </si>
  <si>
    <t>M3</t>
  </si>
  <si>
    <t>III</t>
  </si>
  <si>
    <t xml:space="preserve">Hormigón </t>
  </si>
  <si>
    <t>M2</t>
  </si>
  <si>
    <t>IV</t>
  </si>
  <si>
    <t>V</t>
  </si>
  <si>
    <t xml:space="preserve">Terminaciones </t>
  </si>
  <si>
    <t>ML</t>
  </si>
  <si>
    <t>VI</t>
  </si>
  <si>
    <t>Sanitaria y aguas servidas</t>
  </si>
  <si>
    <t>Excavación zanjas para colocación de tuberias Aguas Servidas de fregadero y rejillas de piso</t>
  </si>
  <si>
    <t>PA</t>
  </si>
  <si>
    <t>Registros sanitarios 0.60 x 06.0.</t>
  </si>
  <si>
    <t xml:space="preserve">Trampa de grasa </t>
  </si>
  <si>
    <t>Bomba Mayer 1HP</t>
  </si>
  <si>
    <t>P.A</t>
  </si>
  <si>
    <t>VII</t>
  </si>
  <si>
    <t xml:space="preserve">Electricidad </t>
  </si>
  <si>
    <t>Salida para luz Cenital</t>
  </si>
  <si>
    <t>Salida para Interruptor Simple</t>
  </si>
  <si>
    <t xml:space="preserve">Salida para Interruptor doble </t>
  </si>
  <si>
    <t>VIII</t>
  </si>
  <si>
    <t>IX</t>
  </si>
  <si>
    <t>Equipamiento Cocina</t>
  </si>
  <si>
    <t>X</t>
  </si>
  <si>
    <t>Miselaneos</t>
  </si>
  <si>
    <t>Bote de Escombros</t>
  </si>
  <si>
    <t>Viajes</t>
  </si>
  <si>
    <t>Limpieza Continua y Final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</si>
  <si>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</si>
  <si>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Asta de bandera en tubos en acero ioxidable  20 pie de altura ( incluye base Horm.),.</t>
  </si>
  <si>
    <t>Tarja en Bronce, incluye muro base</t>
  </si>
  <si>
    <t>Letrero acrílico</t>
  </si>
  <si>
    <t xml:space="preserve">Sub-Total general </t>
  </si>
  <si>
    <t>Dirección Técnica</t>
  </si>
  <si>
    <t>Seguro y Fianza</t>
  </si>
  <si>
    <t>Transporte</t>
  </si>
  <si>
    <t>Gastos Admisnitrativos</t>
  </si>
  <si>
    <t>CODIA</t>
  </si>
  <si>
    <t>ITBIS</t>
  </si>
  <si>
    <t>Sub-Total Gastos Indirectos</t>
  </si>
  <si>
    <t xml:space="preserve">Total General </t>
  </si>
  <si>
    <t>ml</t>
  </si>
  <si>
    <t>Lámparas exterior</t>
  </si>
  <si>
    <t>m2</t>
  </si>
  <si>
    <t xml:space="preserve">Ley Fondo Pensiones y Jubilicaiones </t>
  </si>
  <si>
    <t>Elaborado por:</t>
  </si>
  <si>
    <t>Aprobado Por:</t>
  </si>
  <si>
    <t>HABILITACION  LOCAL PARA COMEDOR HOSTOS</t>
  </si>
  <si>
    <t>PROVINCIA DUARTE , REPUBLICA DOMINICANA</t>
  </si>
  <si>
    <t>VOLUMETRIA LICITACION HOSTOS</t>
  </si>
  <si>
    <t>Apertura de hueco para extractores 0.5</t>
  </si>
  <si>
    <t>demolicion de mesetas incluye bote</t>
  </si>
  <si>
    <t>Movimiento de Tierra</t>
  </si>
  <si>
    <t xml:space="preserve">Excavación para muros de 15 cms </t>
  </si>
  <si>
    <t xml:space="preserve">Relleno de resposición </t>
  </si>
  <si>
    <t>º</t>
  </si>
  <si>
    <t>piso pulido</t>
  </si>
  <si>
    <t>Hormigón para zapata de muros de 15cms</t>
  </si>
  <si>
    <t>Muros de Block</t>
  </si>
  <si>
    <t xml:space="preserve">Muros de blokc de 15 </t>
  </si>
  <si>
    <t xml:space="preserve">Pañete Interior </t>
  </si>
  <si>
    <t xml:space="preserve">Cantos </t>
  </si>
  <si>
    <t>mochetas</t>
  </si>
  <si>
    <t>Suministro e instalacion de Inodoro con Sus salidas</t>
  </si>
  <si>
    <t xml:space="preserve">Sumistro e Instalación de lavamanos </t>
  </si>
  <si>
    <t xml:space="preserve">Suministro e Instalación de rejillas de piso para cocina 5 ml </t>
  </si>
  <si>
    <t>Fregadero Inclinado para Ollas de 0.60 mts. de alto con dos desagues de fondo y 3 llaves de chorro (2,5x0,6 m)</t>
  </si>
  <si>
    <t>Mano de obra, incluye la revisión de la sanitari existente, incluye filtrante</t>
  </si>
  <si>
    <t xml:space="preserve">Lámpara en cocina </t>
  </si>
  <si>
    <t>Lámpara 2 x 2 para area de lavado y preparación</t>
  </si>
  <si>
    <t xml:space="preserve">Iluminación de almacén, </t>
  </si>
  <si>
    <t xml:space="preserve">Iluminación Oficina Encargada, baños, </t>
  </si>
  <si>
    <t>distribuccion electrica incluye cableado nuevo en tuberia emt</t>
  </si>
  <si>
    <t>p.A</t>
  </si>
  <si>
    <t>Pintura</t>
  </si>
  <si>
    <t>Pintura Acrilica  pared en  interior</t>
  </si>
  <si>
    <t>Pintura Acrilica en exterior</t>
  </si>
  <si>
    <t>Suministro e Instalación de 1 campana de 96" mas extractor semi industrial.</t>
  </si>
  <si>
    <t xml:space="preserve">tope granito incluye muro de soporte 0.7 de ancho </t>
  </si>
  <si>
    <t>Suministro e Instalacion de malla ciclonica para cierrre de block calados, y cierre entre muro y aluzinc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</si>
</sst>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4"/>
      <color theme="1"/>
      <name val="Comic Sans MS"/>
      <family val="4"/>
    </font>
    <font>
      <sz val="11"/>
      <color theme="1"/>
      <name val="Times New Roman"/>
      <family val="1"/>
    </font>
    <font>
      <b/>
      <i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2">
    <xf numFmtId="0" fontId="0" fillId="0" borderId="0" xfId="0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4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44" fontId="6" fillId="0" borderId="12" xfId="3" applyNumberFormat="1" applyFont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44" fontId="5" fillId="3" borderId="16" xfId="0" applyNumberFormat="1" applyFont="1" applyFill="1" applyBorder="1"/>
    <xf numFmtId="44" fontId="5" fillId="3" borderId="16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44" fontId="7" fillId="3" borderId="12" xfId="3" applyNumberFormat="1" applyFont="1" applyFill="1" applyBorder="1" applyAlignment="1">
      <alignment horizontal="center" vertical="center" wrapText="1"/>
    </xf>
    <xf numFmtId="0" fontId="7" fillId="0" borderId="12" xfId="3" applyFont="1" applyBorder="1" applyAlignment="1">
      <alignment vertical="center" wrapText="1"/>
    </xf>
    <xf numFmtId="44" fontId="5" fillId="3" borderId="16" xfId="3" applyNumberFormat="1" applyFont="1" applyFill="1" applyBorder="1" applyAlignment="1">
      <alignment horizontal="center" vertical="center" wrapText="1"/>
    </xf>
    <xf numFmtId="4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7" fillId="3" borderId="14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44" fontId="7" fillId="3" borderId="12" xfId="3" applyNumberFormat="1" applyFont="1" applyFill="1" applyBorder="1" applyAlignment="1">
      <alignment horizontal="left" vertical="center" wrapText="1"/>
    </xf>
    <xf numFmtId="44" fontId="7" fillId="3" borderId="12" xfId="3" applyNumberFormat="1" applyFont="1" applyFill="1" applyBorder="1" applyAlignment="1">
      <alignment horizontal="left" vertical="center"/>
    </xf>
    <xf numFmtId="44" fontId="5" fillId="3" borderId="0" xfId="0" applyNumberFormat="1" applyFont="1" applyFill="1"/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0" fontId="0" fillId="3" borderId="0" xfId="0" applyFill="1"/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44" fontId="3" fillId="0" borderId="12" xfId="3" applyNumberFormat="1" applyFont="1" applyBorder="1" applyAlignment="1">
      <alignment horizontal="center" vertical="center" wrapText="1"/>
    </xf>
    <xf numFmtId="44" fontId="3" fillId="0" borderId="17" xfId="3" applyNumberFormat="1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/>
    </xf>
    <xf numFmtId="44" fontId="5" fillId="3" borderId="5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44" fontId="7" fillId="0" borderId="12" xfId="3" applyNumberFormat="1" applyFont="1" applyBorder="1" applyAlignment="1">
      <alignment horizontal="left" wrapText="1"/>
    </xf>
    <xf numFmtId="44" fontId="7" fillId="0" borderId="12" xfId="3" applyNumberFormat="1" applyFont="1" applyBorder="1" applyAlignment="1">
      <alignment horizontal="center" vertical="center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44" fontId="7" fillId="0" borderId="12" xfId="3" applyNumberFormat="1" applyFont="1" applyBorder="1" applyAlignment="1">
      <alignment horizontal="center" vertical="center" wrapText="1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44" fontId="7" fillId="0" borderId="25" xfId="3" applyNumberFormat="1" applyFont="1" applyBorder="1" applyAlignment="1">
      <alignment horizontal="left" wrapText="1"/>
    </xf>
    <xf numFmtId="0" fontId="5" fillId="0" borderId="6" xfId="3" applyFont="1" applyBorder="1" applyAlignment="1">
      <alignment horizontal="center" vertical="center"/>
    </xf>
    <xf numFmtId="43" fontId="7" fillId="0" borderId="26" xfId="3" applyNumberFormat="1" applyFont="1" applyBorder="1" applyAlignment="1">
      <alignment horizontal="left" vertical="center"/>
    </xf>
    <xf numFmtId="9" fontId="7" fillId="0" borderId="26" xfId="1" applyFont="1" applyFill="1" applyBorder="1" applyAlignment="1">
      <alignment horizontal="center" vertical="center"/>
    </xf>
    <xf numFmtId="10" fontId="7" fillId="0" borderId="26" xfId="3" applyNumberFormat="1" applyFont="1" applyBorder="1" applyAlignment="1">
      <alignment horizontal="center" vertical="center"/>
    </xf>
    <xf numFmtId="4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9" fontId="7" fillId="0" borderId="12" xfId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10" fontId="7" fillId="0" borderId="12" xfId="1" applyNumberFormat="1" applyFont="1" applyFill="1" applyBorder="1" applyAlignment="1">
      <alignment horizontal="center" vertical="center"/>
    </xf>
    <xf numFmtId="44" fontId="7" fillId="0" borderId="27" xfId="3" applyNumberFormat="1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27" xfId="3" applyNumberFormat="1" applyFont="1" applyFill="1" applyBorder="1" applyAlignment="1">
      <alignment horizontal="center" vertical="center"/>
    </xf>
    <xf numFmtId="43" fontId="7" fillId="4" borderId="29" xfId="3" applyNumberFormat="1" applyFont="1" applyFill="1" applyBorder="1" applyAlignment="1">
      <alignment horizontal="center" vertical="center"/>
    </xf>
    <xf numFmtId="44" fontId="5" fillId="4" borderId="16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44" fontId="5" fillId="5" borderId="16" xfId="3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0" fillId="0" borderId="0" xfId="4" applyFont="1"/>
    <xf numFmtId="0" fontId="6" fillId="0" borderId="0" xfId="4" applyFont="1"/>
    <xf numFmtId="0" fontId="9" fillId="0" borderId="0" xfId="3" applyFont="1"/>
    <xf numFmtId="164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8" fillId="0" borderId="0" xfId="4" applyFont="1"/>
    <xf numFmtId="0" fontId="1" fillId="0" borderId="0" xfId="3"/>
    <xf numFmtId="0" fontId="8" fillId="0" borderId="0" xfId="4" applyFont="1" applyAlignment="1">
      <alignment horizontal="center"/>
    </xf>
    <xf numFmtId="39" fontId="7" fillId="0" borderId="12" xfId="3" applyNumberFormat="1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9" xfId="3" applyFont="1" applyFill="1" applyBorder="1" applyAlignment="1">
      <alignment horizontal="left" vertical="center" wrapText="1"/>
    </xf>
    <xf numFmtId="0" fontId="5" fillId="3" borderId="18" xfId="3" applyFont="1" applyFill="1" applyBorder="1" applyAlignment="1">
      <alignment horizontal="left" vertical="center" wrapText="1"/>
    </xf>
    <xf numFmtId="0" fontId="6" fillId="0" borderId="0" xfId="4" applyFont="1" applyAlignment="1">
      <alignment horizontal="left"/>
    </xf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43" fontId="2" fillId="0" borderId="0" xfId="2" applyFont="1" applyBorder="1" applyAlignment="1" applyProtection="1">
      <alignment horizont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44" fontId="7" fillId="3" borderId="0" xfId="0" applyNumberFormat="1" applyFont="1" applyFill="1"/>
    <xf numFmtId="44" fontId="5" fillId="3" borderId="0" xfId="3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7" fillId="0" borderId="12" xfId="3" applyFont="1" applyBorder="1" applyAlignment="1">
      <alignment horizontal="left" wrapText="1"/>
    </xf>
    <xf numFmtId="2" fontId="7" fillId="0" borderId="25" xfId="3" applyNumberFormat="1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44" fontId="7" fillId="0" borderId="25" xfId="3" applyNumberFormat="1" applyFont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 wrapText="1"/>
    </xf>
    <xf numFmtId="43" fontId="7" fillId="4" borderId="12" xfId="3" applyNumberFormat="1" applyFont="1" applyFill="1" applyBorder="1" applyAlignment="1">
      <alignment horizontal="center" vertical="center"/>
    </xf>
    <xf numFmtId="44" fontId="5" fillId="4" borderId="12" xfId="3" applyNumberFormat="1" applyFont="1" applyFill="1" applyBorder="1" applyAlignment="1">
      <alignment horizontal="center" vertical="center"/>
    </xf>
    <xf numFmtId="39" fontId="7" fillId="0" borderId="30" xfId="3" applyNumberFormat="1" applyFont="1" applyBorder="1" applyAlignment="1">
      <alignment horizontal="center" vertical="center"/>
    </xf>
    <xf numFmtId="39" fontId="7" fillId="0" borderId="31" xfId="3" applyNumberFormat="1" applyFont="1" applyBorder="1" applyAlignment="1">
      <alignment horizontal="center" vertical="center"/>
    </xf>
    <xf numFmtId="0" fontId="6" fillId="0" borderId="0" xfId="4" applyFont="1" applyAlignment="1">
      <alignment horizontal="center"/>
    </xf>
  </cellXfs>
  <cellStyles count="5">
    <cellStyle name="Millares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4E6E9DC6-460F-4948-A741-AAE68A8A5F11}"/>
            </a:ext>
          </a:extLst>
        </xdr:cNvPr>
        <xdr:cNvSpPr>
          <a:spLocks noChangeAspect="1" noChangeArrowheads="1"/>
        </xdr:cNvSpPr>
      </xdr:nvSpPr>
      <xdr:spPr bwMode="auto">
        <a:xfrm>
          <a:off x="220798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209549</xdr:colOff>
      <xdr:row>0</xdr:row>
      <xdr:rowOff>0</xdr:rowOff>
    </xdr:from>
    <xdr:to>
      <xdr:col>1</xdr:col>
      <xdr:colOff>1522638</xdr:colOff>
      <xdr:row>4</xdr:row>
      <xdr:rowOff>136071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24124CD6-796A-9A46-90BB-4C8749335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2024289" cy="115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PROYECTO%20CONSTRUCCION%20DELFA/2014%2005May%2003%20txt%2014va%20Edic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ROYECTOS%20%20DELFA/EDIFICIO%205%20NIVELES%20ING.%20ANGEL%20ROSARIO/Borrador%20de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/EXCEL/FOLLETOS/2012/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427A-C1BA-3A43-828A-29A911033491}">
  <sheetPr>
    <pageSetUpPr fitToPage="1"/>
  </sheetPr>
  <dimension ref="A1:G81"/>
  <sheetViews>
    <sheetView tabSelected="1" view="pageBreakPreview" topLeftCell="A4" zoomScale="70" zoomScaleNormal="100" zoomScaleSheetLayoutView="70" workbookViewId="0">
      <pane ySplit="1240" activePane="bottomLeft"/>
      <selection activeCell="J1" sqref="J1:M1048576"/>
      <selection pane="bottomLeft" activeCell="C97" sqref="C97"/>
    </sheetView>
  </sheetViews>
  <sheetFormatPr baseColWidth="10" defaultColWidth="9.1640625" defaultRowHeight="15" x14ac:dyDescent="0.2"/>
  <cols>
    <col min="1" max="1" width="9.33203125" style="96" bestFit="1" customWidth="1"/>
    <col min="2" max="2" width="49.6640625" customWidth="1"/>
    <col min="3" max="3" width="11.33203125" bestFit="1" customWidth="1"/>
    <col min="5" max="5" width="19.83203125" customWidth="1"/>
    <col min="6" max="6" width="19.5" customWidth="1"/>
    <col min="7" max="7" width="25.1640625" customWidth="1"/>
  </cols>
  <sheetData>
    <row r="1" spans="1:7" ht="20" x14ac:dyDescent="0.2">
      <c r="A1" s="113" t="s">
        <v>0</v>
      </c>
      <c r="B1" s="113"/>
      <c r="C1" s="113"/>
      <c r="D1" s="113"/>
      <c r="E1" s="113"/>
      <c r="F1" s="113"/>
      <c r="G1" s="113"/>
    </row>
    <row r="2" spans="1:7" ht="20" x14ac:dyDescent="0.2">
      <c r="A2" s="113" t="s">
        <v>59</v>
      </c>
      <c r="B2" s="113"/>
      <c r="C2" s="113"/>
      <c r="D2" s="113"/>
      <c r="E2" s="113"/>
      <c r="F2" s="113"/>
      <c r="G2" s="113"/>
    </row>
    <row r="3" spans="1:7" ht="20" x14ac:dyDescent="0.2">
      <c r="A3" s="113" t="s">
        <v>60</v>
      </c>
      <c r="B3" s="113"/>
      <c r="C3" s="113"/>
      <c r="D3" s="113"/>
      <c r="E3" s="113"/>
      <c r="F3" s="113"/>
      <c r="G3" s="113"/>
    </row>
    <row r="4" spans="1:7" ht="20" x14ac:dyDescent="0.2">
      <c r="A4" s="113" t="s">
        <v>61</v>
      </c>
      <c r="B4" s="113"/>
      <c r="C4" s="113"/>
      <c r="D4" s="113"/>
      <c r="E4" s="113"/>
      <c r="F4" s="113"/>
      <c r="G4" s="113"/>
    </row>
    <row r="5" spans="1:7" ht="17" thickBot="1" x14ac:dyDescent="0.25">
      <c r="A5" s="1"/>
      <c r="B5" s="2"/>
      <c r="C5" s="1"/>
      <c r="D5" s="1"/>
      <c r="E5" s="3"/>
      <c r="F5" s="1"/>
    </row>
    <row r="6" spans="1:7" ht="18.75" customHeight="1" thickBot="1" x14ac:dyDescent="0.25">
      <c r="A6" s="4" t="s">
        <v>1</v>
      </c>
      <c r="B6" s="5" t="s">
        <v>2</v>
      </c>
      <c r="C6" s="6" t="s">
        <v>3</v>
      </c>
      <c r="D6" s="6" t="s">
        <v>4</v>
      </c>
      <c r="E6" s="7" t="s">
        <v>5</v>
      </c>
      <c r="F6" s="5" t="s">
        <v>6</v>
      </c>
      <c r="G6" s="8" t="s">
        <v>7</v>
      </c>
    </row>
    <row r="7" spans="1:7" ht="19" thickBot="1" x14ac:dyDescent="0.25">
      <c r="A7" s="9"/>
      <c r="B7" s="8"/>
      <c r="C7" s="10"/>
      <c r="D7" s="10"/>
      <c r="E7" s="11"/>
      <c r="F7" s="12"/>
      <c r="G7" s="12"/>
    </row>
    <row r="8" spans="1:7" ht="22.25" customHeight="1" thickBot="1" x14ac:dyDescent="0.25">
      <c r="A8" s="13" t="s">
        <v>8</v>
      </c>
      <c r="B8" s="114" t="s">
        <v>9</v>
      </c>
      <c r="C8" s="115"/>
      <c r="D8" s="115"/>
      <c r="E8" s="115"/>
      <c r="F8" s="116"/>
      <c r="G8" s="14">
        <f>SUM(F9:F10)</f>
        <v>0</v>
      </c>
    </row>
    <row r="9" spans="1:7" ht="19" x14ac:dyDescent="0.2">
      <c r="A9" s="15">
        <v>1.1000000000000001</v>
      </c>
      <c r="B9" s="16" t="s">
        <v>62</v>
      </c>
      <c r="C9" s="17">
        <v>2</v>
      </c>
      <c r="D9" s="18" t="s">
        <v>4</v>
      </c>
      <c r="E9" s="19"/>
      <c r="F9" s="20">
        <f>C9*E9</f>
        <v>0</v>
      </c>
      <c r="G9" s="21"/>
    </row>
    <row r="10" spans="1:7" ht="19" x14ac:dyDescent="0.2">
      <c r="A10" s="15">
        <v>1.2</v>
      </c>
      <c r="B10" s="16" t="s">
        <v>63</v>
      </c>
      <c r="C10" s="17">
        <v>5</v>
      </c>
      <c r="D10" s="18" t="s">
        <v>4</v>
      </c>
      <c r="E10" s="19"/>
      <c r="F10" s="20">
        <f>C10*E10</f>
        <v>0</v>
      </c>
      <c r="G10" s="21"/>
    </row>
    <row r="11" spans="1:7" ht="18" customHeight="1" thickBot="1" x14ac:dyDescent="0.25">
      <c r="A11" s="111"/>
      <c r="B11" s="112"/>
      <c r="C11" s="112"/>
      <c r="D11" s="112"/>
      <c r="E11" s="112"/>
      <c r="F11" s="112"/>
      <c r="G11" s="112"/>
    </row>
    <row r="12" spans="1:7" ht="17" thickBot="1" x14ac:dyDescent="0.25">
      <c r="A12" s="15" t="s">
        <v>10</v>
      </c>
      <c r="B12" s="106" t="s">
        <v>64</v>
      </c>
      <c r="C12" s="107"/>
      <c r="D12" s="107"/>
      <c r="E12" s="107"/>
      <c r="F12" s="107"/>
      <c r="G12" s="22">
        <f>SUM(F13:F14)</f>
        <v>0</v>
      </c>
    </row>
    <row r="13" spans="1:7" ht="19" x14ac:dyDescent="0.2">
      <c r="A13" s="15">
        <v>2.1</v>
      </c>
      <c r="B13" s="16" t="s">
        <v>65</v>
      </c>
      <c r="C13" s="17">
        <v>3</v>
      </c>
      <c r="D13" s="18" t="s">
        <v>11</v>
      </c>
      <c r="E13" s="19"/>
      <c r="F13" s="19">
        <f>C13*E13</f>
        <v>0</v>
      </c>
    </row>
    <row r="14" spans="1:7" ht="24" customHeight="1" x14ac:dyDescent="0.2">
      <c r="A14" s="15">
        <v>2.2000000000000002</v>
      </c>
      <c r="B14" s="16" t="s">
        <v>66</v>
      </c>
      <c r="C14" s="17">
        <v>2</v>
      </c>
      <c r="D14" s="18" t="s">
        <v>11</v>
      </c>
      <c r="E14" s="19"/>
      <c r="F14" s="19">
        <f>+C14*E14</f>
        <v>0</v>
      </c>
      <c r="G14" s="117"/>
    </row>
    <row r="15" spans="1:7" ht="18" customHeight="1" thickBot="1" x14ac:dyDescent="0.25">
      <c r="A15" s="111" t="s">
        <v>67</v>
      </c>
      <c r="B15" s="112"/>
      <c r="C15" s="112"/>
      <c r="D15" s="112"/>
      <c r="E15" s="112"/>
      <c r="F15" s="112"/>
      <c r="G15" s="112"/>
    </row>
    <row r="16" spans="1:7" ht="20.5" customHeight="1" thickBot="1" x14ac:dyDescent="0.25">
      <c r="A16" s="15" t="s">
        <v>12</v>
      </c>
      <c r="B16" s="106" t="s">
        <v>13</v>
      </c>
      <c r="C16" s="107"/>
      <c r="D16" s="107"/>
      <c r="E16" s="107"/>
      <c r="F16" s="107"/>
      <c r="G16" s="23">
        <f>SUM(F17:F18)</f>
        <v>0</v>
      </c>
    </row>
    <row r="17" spans="1:7" ht="20.5" customHeight="1" x14ac:dyDescent="0.2">
      <c r="A17" s="15">
        <v>3.1</v>
      </c>
      <c r="B17" s="24" t="s">
        <v>68</v>
      </c>
      <c r="C17" s="25">
        <f>18*7.2</f>
        <v>129.6</v>
      </c>
      <c r="D17" s="26" t="s">
        <v>55</v>
      </c>
      <c r="E17" s="27"/>
      <c r="F17" s="20">
        <f t="shared" ref="F17:F18" si="0">C17*E17</f>
        <v>0</v>
      </c>
      <c r="G17" s="118"/>
    </row>
    <row r="18" spans="1:7" ht="20.5" customHeight="1" x14ac:dyDescent="0.2">
      <c r="A18" s="15">
        <v>3.1</v>
      </c>
      <c r="B18" s="24" t="s">
        <v>69</v>
      </c>
      <c r="C18" s="25">
        <v>2</v>
      </c>
      <c r="D18" s="26" t="s">
        <v>11</v>
      </c>
      <c r="E18" s="27"/>
      <c r="F18" s="20">
        <f t="shared" si="0"/>
        <v>0</v>
      </c>
      <c r="G18" s="21"/>
    </row>
    <row r="19" spans="1:7" ht="18" customHeight="1" thickBot="1" x14ac:dyDescent="0.25">
      <c r="A19" s="111"/>
      <c r="B19" s="112"/>
      <c r="C19" s="112"/>
      <c r="D19" s="112"/>
      <c r="E19" s="112"/>
      <c r="F19" s="112"/>
      <c r="G19" s="112"/>
    </row>
    <row r="20" spans="1:7" ht="21.5" customHeight="1" thickBot="1" x14ac:dyDescent="0.25">
      <c r="A20" s="15" t="s">
        <v>15</v>
      </c>
      <c r="B20" s="106" t="s">
        <v>70</v>
      </c>
      <c r="C20" s="107"/>
      <c r="D20" s="107"/>
      <c r="E20" s="107"/>
      <c r="F20" s="107"/>
      <c r="G20" s="29">
        <f>SUM(F21:F21)</f>
        <v>0</v>
      </c>
    </row>
    <row r="21" spans="1:7" ht="25.25" customHeight="1" x14ac:dyDescent="0.2">
      <c r="A21" s="15">
        <v>4.0999999999999996</v>
      </c>
      <c r="B21" s="24" t="s">
        <v>71</v>
      </c>
      <c r="C21" s="25">
        <f>18*5</f>
        <v>90</v>
      </c>
      <c r="D21" s="26" t="s">
        <v>14</v>
      </c>
      <c r="E21" s="27"/>
      <c r="F21" s="27">
        <f t="shared" ref="F21" si="1">C21*E21</f>
        <v>0</v>
      </c>
      <c r="G21" s="30"/>
    </row>
    <row r="22" spans="1:7" ht="17" thickBot="1" x14ac:dyDescent="0.25">
      <c r="A22" s="111"/>
      <c r="B22" s="112"/>
      <c r="C22" s="112"/>
      <c r="D22" s="112"/>
      <c r="E22" s="112"/>
      <c r="F22" s="112"/>
      <c r="G22" s="112"/>
    </row>
    <row r="23" spans="1:7" ht="21" customHeight="1" thickBot="1" x14ac:dyDescent="0.25">
      <c r="A23" s="15" t="s">
        <v>16</v>
      </c>
      <c r="B23" s="31" t="s">
        <v>17</v>
      </c>
      <c r="C23" s="25"/>
      <c r="D23" s="26"/>
      <c r="E23" s="32"/>
      <c r="F23" s="33"/>
      <c r="G23" s="22">
        <f>SUM(F24:F26)</f>
        <v>0</v>
      </c>
    </row>
    <row r="24" spans="1:7" ht="24.5" customHeight="1" x14ac:dyDescent="0.2">
      <c r="A24" s="15">
        <v>5.2</v>
      </c>
      <c r="B24" s="24" t="s">
        <v>72</v>
      </c>
      <c r="C24" s="25">
        <v>90</v>
      </c>
      <c r="D24" s="26" t="s">
        <v>14</v>
      </c>
      <c r="E24" s="27"/>
      <c r="F24" s="27">
        <f t="shared" ref="F24:F26" si="2">C24*E24</f>
        <v>0</v>
      </c>
      <c r="G24" s="21"/>
    </row>
    <row r="25" spans="1:7" ht="24.5" customHeight="1" x14ac:dyDescent="0.2">
      <c r="A25" s="15">
        <v>5.3</v>
      </c>
      <c r="B25" s="24" t="s">
        <v>73</v>
      </c>
      <c r="C25" s="25">
        <v>20</v>
      </c>
      <c r="D25" s="26" t="s">
        <v>18</v>
      </c>
      <c r="E25" s="27"/>
      <c r="F25" s="27">
        <f t="shared" si="2"/>
        <v>0</v>
      </c>
      <c r="G25" s="21"/>
    </row>
    <row r="26" spans="1:7" ht="24.5" customHeight="1" x14ac:dyDescent="0.2">
      <c r="A26" s="15">
        <v>5.5</v>
      </c>
      <c r="B26" s="24" t="s">
        <v>74</v>
      </c>
      <c r="C26" s="25">
        <v>20</v>
      </c>
      <c r="D26" s="26" t="s">
        <v>18</v>
      </c>
      <c r="E26" s="27"/>
      <c r="F26" s="27">
        <f t="shared" si="2"/>
        <v>0</v>
      </c>
      <c r="G26" s="21"/>
    </row>
    <row r="27" spans="1:7" ht="18" customHeight="1" thickBot="1" x14ac:dyDescent="0.25">
      <c r="A27" s="111"/>
      <c r="B27" s="112"/>
      <c r="C27" s="112"/>
      <c r="D27" s="112"/>
      <c r="E27" s="112"/>
      <c r="F27" s="112"/>
      <c r="G27" s="112"/>
    </row>
    <row r="28" spans="1:7" ht="24" customHeight="1" thickBot="1" x14ac:dyDescent="0.25">
      <c r="A28" s="15" t="s">
        <v>19</v>
      </c>
      <c r="B28" s="106" t="s">
        <v>20</v>
      </c>
      <c r="C28" s="107"/>
      <c r="D28" s="107"/>
      <c r="E28" s="107"/>
      <c r="F28" s="107"/>
      <c r="G28" s="22">
        <f>SUM(F29:F37)</f>
        <v>0</v>
      </c>
    </row>
    <row r="29" spans="1:7" ht="36" customHeight="1" x14ac:dyDescent="0.2">
      <c r="A29" s="15">
        <v>6.1</v>
      </c>
      <c r="B29" s="34" t="s">
        <v>21</v>
      </c>
      <c r="C29" s="35">
        <v>1</v>
      </c>
      <c r="D29" s="34" t="s">
        <v>22</v>
      </c>
      <c r="E29" s="36"/>
      <c r="F29" s="37">
        <f t="shared" ref="F29:F35" si="3">C29*E29</f>
        <v>0</v>
      </c>
      <c r="G29" s="38"/>
    </row>
    <row r="30" spans="1:7" ht="36" customHeight="1" x14ac:dyDescent="0.2">
      <c r="A30" s="15">
        <v>6.3</v>
      </c>
      <c r="B30" s="34" t="s">
        <v>75</v>
      </c>
      <c r="C30" s="35">
        <v>1</v>
      </c>
      <c r="D30" s="34" t="s">
        <v>4</v>
      </c>
      <c r="E30" s="36"/>
      <c r="F30" s="37">
        <f t="shared" si="3"/>
        <v>0</v>
      </c>
      <c r="G30" s="38"/>
    </row>
    <row r="31" spans="1:7" ht="29.5" customHeight="1" x14ac:dyDescent="0.2">
      <c r="A31" s="15">
        <v>6.4</v>
      </c>
      <c r="B31" s="34" t="s">
        <v>76</v>
      </c>
      <c r="C31" s="35">
        <v>1</v>
      </c>
      <c r="D31" s="34" t="s">
        <v>4</v>
      </c>
      <c r="E31" s="36"/>
      <c r="F31" s="37">
        <f t="shared" si="3"/>
        <v>0</v>
      </c>
      <c r="G31" s="38"/>
    </row>
    <row r="32" spans="1:7" ht="29.5" customHeight="1" x14ac:dyDescent="0.2">
      <c r="A32" s="15">
        <v>6.5</v>
      </c>
      <c r="B32" s="34" t="s">
        <v>77</v>
      </c>
      <c r="C32" s="35">
        <v>5</v>
      </c>
      <c r="D32" s="34" t="s">
        <v>53</v>
      </c>
      <c r="E32" s="36"/>
      <c r="F32" s="37">
        <f t="shared" si="3"/>
        <v>0</v>
      </c>
      <c r="G32" s="38"/>
    </row>
    <row r="33" spans="1:7" ht="29.5" customHeight="1" x14ac:dyDescent="0.2">
      <c r="A33" s="15">
        <v>6.6</v>
      </c>
      <c r="B33" s="34" t="s">
        <v>23</v>
      </c>
      <c r="C33" s="35">
        <v>1</v>
      </c>
      <c r="D33" s="34" t="s">
        <v>4</v>
      </c>
      <c r="E33" s="36"/>
      <c r="F33" s="37">
        <f t="shared" si="3"/>
        <v>0</v>
      </c>
      <c r="G33" s="38"/>
    </row>
    <row r="34" spans="1:7" ht="27.5" customHeight="1" x14ac:dyDescent="0.2">
      <c r="A34" s="15">
        <v>6.7</v>
      </c>
      <c r="B34" s="34" t="s">
        <v>24</v>
      </c>
      <c r="C34" s="35">
        <v>1</v>
      </c>
      <c r="D34" s="34" t="s">
        <v>4</v>
      </c>
      <c r="E34" s="36"/>
      <c r="F34" s="37">
        <f t="shared" si="3"/>
        <v>0</v>
      </c>
      <c r="G34" s="38"/>
    </row>
    <row r="35" spans="1:7" ht="27" customHeight="1" x14ac:dyDescent="0.2">
      <c r="A35" s="15">
        <v>6.8</v>
      </c>
      <c r="B35" s="34" t="s">
        <v>25</v>
      </c>
      <c r="C35" s="35">
        <v>1</v>
      </c>
      <c r="D35" s="34" t="s">
        <v>4</v>
      </c>
      <c r="E35" s="36"/>
      <c r="F35" s="37">
        <f t="shared" si="3"/>
        <v>0</v>
      </c>
      <c r="G35" s="38"/>
    </row>
    <row r="36" spans="1:7" ht="54.5" customHeight="1" x14ac:dyDescent="0.2">
      <c r="A36" s="15">
        <v>6.9</v>
      </c>
      <c r="B36" s="34" t="s">
        <v>78</v>
      </c>
      <c r="C36" s="39">
        <v>2.5</v>
      </c>
      <c r="D36" s="40" t="s">
        <v>18</v>
      </c>
      <c r="E36" s="41"/>
      <c r="F36" s="37">
        <f>C36*E36</f>
        <v>0</v>
      </c>
      <c r="G36" s="42"/>
    </row>
    <row r="37" spans="1:7" ht="38.5" customHeight="1" thickBot="1" x14ac:dyDescent="0.25">
      <c r="A37" s="15">
        <v>6.9</v>
      </c>
      <c r="B37" s="34" t="s">
        <v>79</v>
      </c>
      <c r="C37" s="43">
        <v>1</v>
      </c>
      <c r="D37" s="44" t="s">
        <v>26</v>
      </c>
      <c r="E37" s="45"/>
      <c r="F37" s="46">
        <f t="shared" ref="F37" si="4">C37*E37</f>
        <v>0</v>
      </c>
      <c r="G37" s="42"/>
    </row>
    <row r="38" spans="1:7" ht="22.25" customHeight="1" thickBot="1" x14ac:dyDescent="0.25">
      <c r="A38" s="15" t="s">
        <v>27</v>
      </c>
      <c r="B38" s="106" t="s">
        <v>28</v>
      </c>
      <c r="C38" s="107"/>
      <c r="D38" s="107"/>
      <c r="E38" s="107"/>
      <c r="F38" s="109"/>
      <c r="G38" s="22">
        <f>SUM(F39:F47)</f>
        <v>0</v>
      </c>
    </row>
    <row r="39" spans="1:7" ht="24.5" customHeight="1" x14ac:dyDescent="0.2">
      <c r="A39" s="47">
        <v>7.1</v>
      </c>
      <c r="B39" s="48" t="s">
        <v>80</v>
      </c>
      <c r="C39" s="49">
        <v>2</v>
      </c>
      <c r="D39" s="50" t="s">
        <v>4</v>
      </c>
      <c r="E39" s="45"/>
      <c r="F39" s="46">
        <f t="shared" ref="F39:F47" si="5">C39*E39</f>
        <v>0</v>
      </c>
      <c r="G39" s="42"/>
    </row>
    <row r="40" spans="1:7" ht="19" x14ac:dyDescent="0.2">
      <c r="A40" s="47">
        <v>7.2</v>
      </c>
      <c r="B40" s="48" t="s">
        <v>81</v>
      </c>
      <c r="C40" s="49">
        <v>1</v>
      </c>
      <c r="D40" s="50" t="s">
        <v>4</v>
      </c>
      <c r="E40" s="45"/>
      <c r="F40" s="46">
        <f t="shared" si="5"/>
        <v>0</v>
      </c>
      <c r="G40" s="42"/>
    </row>
    <row r="41" spans="1:7" ht="21.5" customHeight="1" x14ac:dyDescent="0.2">
      <c r="A41" s="47">
        <v>7.3</v>
      </c>
      <c r="B41" s="48" t="s">
        <v>82</v>
      </c>
      <c r="C41" s="49">
        <v>2</v>
      </c>
      <c r="D41" s="50" t="s">
        <v>4</v>
      </c>
      <c r="E41" s="45"/>
      <c r="F41" s="46">
        <f t="shared" si="5"/>
        <v>0</v>
      </c>
      <c r="G41" s="42"/>
    </row>
    <row r="42" spans="1:7" ht="22.25" customHeight="1" x14ac:dyDescent="0.2">
      <c r="A42" s="47">
        <v>7.4</v>
      </c>
      <c r="B42" s="48" t="s">
        <v>83</v>
      </c>
      <c r="C42" s="49">
        <v>2</v>
      </c>
      <c r="D42" s="50" t="s">
        <v>4</v>
      </c>
      <c r="E42" s="45"/>
      <c r="F42" s="46">
        <f t="shared" si="5"/>
        <v>0</v>
      </c>
      <c r="G42" s="42"/>
    </row>
    <row r="43" spans="1:7" ht="20.5" customHeight="1" x14ac:dyDescent="0.2">
      <c r="A43" s="47">
        <v>7.5</v>
      </c>
      <c r="B43" s="48" t="s">
        <v>54</v>
      </c>
      <c r="C43" s="49">
        <v>8</v>
      </c>
      <c r="D43" s="50" t="s">
        <v>4</v>
      </c>
      <c r="E43" s="45"/>
      <c r="F43" s="46">
        <f t="shared" si="5"/>
        <v>0</v>
      </c>
      <c r="G43" s="42"/>
    </row>
    <row r="44" spans="1:7" ht="20.5" customHeight="1" x14ac:dyDescent="0.2">
      <c r="A44" s="47">
        <v>7.6</v>
      </c>
      <c r="B44" s="48" t="s">
        <v>29</v>
      </c>
      <c r="C44" s="51">
        <f>SUM(C39:C41)</f>
        <v>5</v>
      </c>
      <c r="D44" s="50" t="s">
        <v>4</v>
      </c>
      <c r="E44" s="45"/>
      <c r="F44" s="46">
        <f t="shared" si="5"/>
        <v>0</v>
      </c>
      <c r="G44" s="42"/>
    </row>
    <row r="45" spans="1:7" ht="20.5" customHeight="1" x14ac:dyDescent="0.2">
      <c r="A45" s="47">
        <v>7.7</v>
      </c>
      <c r="B45" s="48" t="s">
        <v>30</v>
      </c>
      <c r="C45" s="51">
        <v>1</v>
      </c>
      <c r="D45" s="50" t="s">
        <v>4</v>
      </c>
      <c r="E45" s="45"/>
      <c r="F45" s="46">
        <f t="shared" si="5"/>
        <v>0</v>
      </c>
      <c r="G45" s="42"/>
    </row>
    <row r="46" spans="1:7" ht="29" customHeight="1" x14ac:dyDescent="0.2">
      <c r="A46" s="47">
        <v>7.8</v>
      </c>
      <c r="B46" s="48" t="s">
        <v>84</v>
      </c>
      <c r="C46" s="51">
        <v>1</v>
      </c>
      <c r="D46" s="50" t="s">
        <v>85</v>
      </c>
      <c r="E46" s="45"/>
      <c r="F46" s="46">
        <f t="shared" si="5"/>
        <v>0</v>
      </c>
      <c r="G46" s="42"/>
    </row>
    <row r="47" spans="1:7" ht="20.5" customHeight="1" x14ac:dyDescent="0.2">
      <c r="A47" s="47">
        <v>7.9</v>
      </c>
      <c r="B47" s="48" t="s">
        <v>31</v>
      </c>
      <c r="C47" s="51">
        <v>7</v>
      </c>
      <c r="D47" s="50" t="s">
        <v>4</v>
      </c>
      <c r="E47" s="45"/>
      <c r="F47" s="46">
        <f t="shared" si="5"/>
        <v>0</v>
      </c>
      <c r="G47" s="42"/>
    </row>
    <row r="48" spans="1:7" ht="18" customHeight="1" thickBot="1" x14ac:dyDescent="0.25">
      <c r="A48" s="101"/>
      <c r="B48" s="102"/>
      <c r="C48" s="102"/>
      <c r="D48" s="102"/>
      <c r="E48" s="102"/>
      <c r="F48" s="102"/>
      <c r="G48" s="102"/>
    </row>
    <row r="49" spans="1:7" ht="21.5" customHeight="1" thickBot="1" x14ac:dyDescent="0.25">
      <c r="A49" s="47" t="s">
        <v>32</v>
      </c>
      <c r="B49" s="106" t="s">
        <v>86</v>
      </c>
      <c r="C49" s="107"/>
      <c r="D49" s="107"/>
      <c r="E49" s="107"/>
      <c r="F49" s="108"/>
      <c r="G49" s="22">
        <f>SUM(F50:F52)</f>
        <v>0</v>
      </c>
    </row>
    <row r="50" spans="1:7" ht="21.5" customHeight="1" x14ac:dyDescent="0.2">
      <c r="A50" s="47">
        <v>8.1</v>
      </c>
      <c r="B50" s="48" t="s">
        <v>87</v>
      </c>
      <c r="C50" s="51">
        <f>18*5*2+7*5*2</f>
        <v>250</v>
      </c>
      <c r="D50" s="50" t="s">
        <v>14</v>
      </c>
      <c r="E50" s="41"/>
      <c r="F50" s="37">
        <f>C50*E50</f>
        <v>0</v>
      </c>
      <c r="G50" s="42"/>
    </row>
    <row r="51" spans="1:7" ht="21.5" customHeight="1" x14ac:dyDescent="0.2">
      <c r="A51" s="47">
        <v>8.1999999999999993</v>
      </c>
      <c r="B51" s="48" t="s">
        <v>88</v>
      </c>
      <c r="C51" s="51">
        <v>250</v>
      </c>
      <c r="D51" s="50" t="s">
        <v>14</v>
      </c>
      <c r="E51" s="41"/>
      <c r="F51" s="37">
        <f>C51*E51</f>
        <v>0</v>
      </c>
      <c r="G51" s="42"/>
    </row>
    <row r="52" spans="1:7" ht="18" customHeight="1" thickBot="1" x14ac:dyDescent="0.25">
      <c r="A52" s="101"/>
      <c r="B52" s="102"/>
      <c r="C52" s="102"/>
      <c r="D52" s="102"/>
      <c r="E52" s="102"/>
      <c r="F52" s="102"/>
      <c r="G52" s="102"/>
    </row>
    <row r="53" spans="1:7" ht="24" customHeight="1" thickBot="1" x14ac:dyDescent="0.25">
      <c r="A53" s="52" t="s">
        <v>33</v>
      </c>
      <c r="B53" s="103" t="s">
        <v>34</v>
      </c>
      <c r="C53" s="104"/>
      <c r="D53" s="104"/>
      <c r="E53" s="104"/>
      <c r="F53" s="105"/>
      <c r="G53" s="53">
        <f>SUM(F54:F54)</f>
        <v>0</v>
      </c>
    </row>
    <row r="54" spans="1:7" ht="35" thickBot="1" x14ac:dyDescent="0.25">
      <c r="A54" s="54">
        <v>9.01</v>
      </c>
      <c r="B54" s="55" t="s">
        <v>89</v>
      </c>
      <c r="C54" s="43">
        <v>2</v>
      </c>
      <c r="D54" s="44" t="s">
        <v>4</v>
      </c>
      <c r="E54" s="45"/>
      <c r="F54" s="59">
        <f>C54*E54</f>
        <v>0</v>
      </c>
      <c r="G54" s="38"/>
    </row>
    <row r="55" spans="1:7" ht="18" customHeight="1" thickBot="1" x14ac:dyDescent="0.25">
      <c r="A55" s="47" t="s">
        <v>35</v>
      </c>
      <c r="B55" s="106" t="s">
        <v>36</v>
      </c>
      <c r="C55" s="107"/>
      <c r="D55" s="107"/>
      <c r="E55" s="107"/>
      <c r="F55" s="108"/>
      <c r="G55" s="22">
        <f>SUM(F56:F63)</f>
        <v>0</v>
      </c>
    </row>
    <row r="56" spans="1:7" ht="20.5" customHeight="1" x14ac:dyDescent="0.2">
      <c r="A56" s="119">
        <v>10.01</v>
      </c>
      <c r="B56" s="120" t="s">
        <v>37</v>
      </c>
      <c r="C56" s="56">
        <v>1</v>
      </c>
      <c r="D56" s="57" t="s">
        <v>38</v>
      </c>
      <c r="E56" s="58"/>
      <c r="F56" s="59">
        <f>C56*E56</f>
        <v>0</v>
      </c>
      <c r="G56" s="38"/>
    </row>
    <row r="57" spans="1:7" ht="20.5" customHeight="1" x14ac:dyDescent="0.2">
      <c r="A57" s="119">
        <v>10.02</v>
      </c>
      <c r="B57" s="120" t="s">
        <v>39</v>
      </c>
      <c r="C57" s="56">
        <v>1</v>
      </c>
      <c r="D57" s="57" t="s">
        <v>26</v>
      </c>
      <c r="E57" s="58"/>
      <c r="F57" s="59">
        <f>C57*E57</f>
        <v>0</v>
      </c>
      <c r="G57" s="38"/>
    </row>
    <row r="58" spans="1:7" ht="158" customHeight="1" x14ac:dyDescent="0.2">
      <c r="A58" s="119">
        <v>10.029999999999999</v>
      </c>
      <c r="B58" s="28" t="s">
        <v>40</v>
      </c>
      <c r="C58" s="60">
        <v>1</v>
      </c>
      <c r="D58" s="61" t="s">
        <v>4</v>
      </c>
      <c r="E58" s="59"/>
      <c r="F58" s="62">
        <f t="shared" ref="F58:F63" si="6">C58*E58</f>
        <v>0</v>
      </c>
      <c r="G58" s="42"/>
    </row>
    <row r="59" spans="1:7" ht="34" x14ac:dyDescent="0.2">
      <c r="A59" s="119">
        <v>10.039999999999999</v>
      </c>
      <c r="B59" s="28" t="s">
        <v>41</v>
      </c>
      <c r="C59" s="60">
        <v>2</v>
      </c>
      <c r="D59" s="61" t="s">
        <v>4</v>
      </c>
      <c r="E59" s="59"/>
      <c r="F59" s="62">
        <f t="shared" si="6"/>
        <v>0</v>
      </c>
      <c r="G59" s="42"/>
    </row>
    <row r="60" spans="1:7" ht="17" x14ac:dyDescent="0.2">
      <c r="A60" s="119">
        <v>10.050000000000001</v>
      </c>
      <c r="B60" s="28" t="s">
        <v>90</v>
      </c>
      <c r="C60" s="121">
        <f>3*0.7</f>
        <v>2.0999999999999996</v>
      </c>
      <c r="D60" s="122" t="s">
        <v>55</v>
      </c>
      <c r="E60" s="123"/>
      <c r="F60" s="62">
        <f t="shared" si="6"/>
        <v>0</v>
      </c>
      <c r="G60" s="42"/>
    </row>
    <row r="61" spans="1:7" ht="24.5" customHeight="1" x14ac:dyDescent="0.2">
      <c r="A61" s="119">
        <v>10.06</v>
      </c>
      <c r="B61" s="48" t="s">
        <v>42</v>
      </c>
      <c r="C61" s="63">
        <v>1</v>
      </c>
      <c r="D61" s="64" t="s">
        <v>26</v>
      </c>
      <c r="E61" s="65"/>
      <c r="F61" s="62">
        <f t="shared" si="6"/>
        <v>0</v>
      </c>
      <c r="G61" s="42"/>
    </row>
    <row r="62" spans="1:7" ht="24.5" customHeight="1" x14ac:dyDescent="0.2">
      <c r="A62" s="119">
        <v>10.07</v>
      </c>
      <c r="B62" s="48" t="s">
        <v>43</v>
      </c>
      <c r="C62" s="63">
        <v>1</v>
      </c>
      <c r="D62" s="64" t="s">
        <v>4</v>
      </c>
      <c r="E62" s="65"/>
      <c r="F62" s="62">
        <f t="shared" si="6"/>
        <v>0</v>
      </c>
      <c r="G62" s="42"/>
    </row>
    <row r="63" spans="1:7" ht="51" x14ac:dyDescent="0.2">
      <c r="A63" s="119">
        <v>10.07</v>
      </c>
      <c r="B63" s="48" t="s">
        <v>91</v>
      </c>
      <c r="C63" s="63">
        <v>1</v>
      </c>
      <c r="D63" s="64" t="s">
        <v>26</v>
      </c>
      <c r="E63" s="65"/>
      <c r="F63" s="62">
        <f t="shared" si="6"/>
        <v>0</v>
      </c>
      <c r="G63" s="42"/>
    </row>
    <row r="64" spans="1:7" ht="21.5" customHeight="1" x14ac:dyDescent="0.2">
      <c r="A64" s="124"/>
      <c r="B64" s="125" t="s">
        <v>44</v>
      </c>
      <c r="C64" s="126"/>
      <c r="D64" s="126"/>
      <c r="E64" s="127"/>
      <c r="F64" s="127"/>
      <c r="G64" s="128">
        <f>SUM(G8:G63)</f>
        <v>0</v>
      </c>
    </row>
    <row r="65" spans="1:7" ht="21.5" customHeight="1" x14ac:dyDescent="0.2">
      <c r="A65" s="66"/>
      <c r="B65" s="67" t="s">
        <v>45</v>
      </c>
      <c r="C65" s="68">
        <v>0.1</v>
      </c>
      <c r="D65" s="69"/>
      <c r="E65" s="129">
        <f>G64</f>
        <v>0</v>
      </c>
      <c r="F65" s="130"/>
      <c r="G65" s="70">
        <f>+$G$64*C65</f>
        <v>0</v>
      </c>
    </row>
    <row r="66" spans="1:7" ht="21.5" customHeight="1" x14ac:dyDescent="0.2">
      <c r="A66" s="71"/>
      <c r="B66" s="72" t="s">
        <v>46</v>
      </c>
      <c r="C66" s="73">
        <v>0.04</v>
      </c>
      <c r="D66" s="74"/>
      <c r="E66" s="100">
        <f>E65</f>
        <v>0</v>
      </c>
      <c r="F66" s="100"/>
      <c r="G66" s="70">
        <f t="shared" ref="G66:G70" si="7">+$G$64*C66</f>
        <v>0</v>
      </c>
    </row>
    <row r="67" spans="1:7" ht="21.5" customHeight="1" x14ac:dyDescent="0.2">
      <c r="A67" s="71"/>
      <c r="B67" s="72" t="s">
        <v>47</v>
      </c>
      <c r="C67" s="73">
        <v>0.04</v>
      </c>
      <c r="D67" s="74"/>
      <c r="E67" s="100">
        <f>E66</f>
        <v>0</v>
      </c>
      <c r="F67" s="100"/>
      <c r="G67" s="70">
        <f t="shared" si="7"/>
        <v>0</v>
      </c>
    </row>
    <row r="68" spans="1:7" ht="21.5" customHeight="1" x14ac:dyDescent="0.2">
      <c r="A68" s="71"/>
      <c r="B68" s="72" t="s">
        <v>48</v>
      </c>
      <c r="C68" s="73">
        <v>0.03</v>
      </c>
      <c r="D68" s="74"/>
      <c r="E68" s="100">
        <f>E67</f>
        <v>0</v>
      </c>
      <c r="F68" s="100"/>
      <c r="G68" s="70">
        <f t="shared" si="7"/>
        <v>0</v>
      </c>
    </row>
    <row r="69" spans="1:7" ht="21.5" customHeight="1" x14ac:dyDescent="0.2">
      <c r="A69" s="71"/>
      <c r="B69" s="72" t="s">
        <v>56</v>
      </c>
      <c r="C69" s="73">
        <v>0.01</v>
      </c>
      <c r="D69" s="74"/>
      <c r="E69" s="100">
        <f>E68</f>
        <v>0</v>
      </c>
      <c r="F69" s="100"/>
      <c r="G69" s="70">
        <f t="shared" si="7"/>
        <v>0</v>
      </c>
    </row>
    <row r="70" spans="1:7" ht="21.5" customHeight="1" x14ac:dyDescent="0.2">
      <c r="A70" s="71"/>
      <c r="B70" s="72" t="s">
        <v>49</v>
      </c>
      <c r="C70" s="75">
        <v>1E-3</v>
      </c>
      <c r="D70" s="74"/>
      <c r="E70" s="100">
        <f>E69</f>
        <v>0</v>
      </c>
      <c r="F70" s="100"/>
      <c r="G70" s="70">
        <f t="shared" si="7"/>
        <v>0</v>
      </c>
    </row>
    <row r="71" spans="1:7" ht="21.5" customHeight="1" thickBot="1" x14ac:dyDescent="0.25">
      <c r="A71" s="71"/>
      <c r="B71" s="72" t="s">
        <v>50</v>
      </c>
      <c r="C71" s="73">
        <v>0.18</v>
      </c>
      <c r="D71" s="74"/>
      <c r="E71" s="100">
        <f>G65</f>
        <v>0</v>
      </c>
      <c r="F71" s="100"/>
      <c r="G71" s="76">
        <f>+G65*C71</f>
        <v>0</v>
      </c>
    </row>
    <row r="72" spans="1:7" ht="21.5" customHeight="1" thickBot="1" x14ac:dyDescent="0.25">
      <c r="A72" s="77"/>
      <c r="B72" s="78" t="s">
        <v>51</v>
      </c>
      <c r="C72" s="79"/>
      <c r="D72" s="79"/>
      <c r="E72" s="80"/>
      <c r="F72" s="81"/>
      <c r="G72" s="82">
        <f t="shared" ref="G72" si="8">SUM(G65:G71)</f>
        <v>0</v>
      </c>
    </row>
    <row r="73" spans="1:7" ht="21.5" customHeight="1" thickBot="1" x14ac:dyDescent="0.25">
      <c r="A73" s="83"/>
      <c r="B73" s="84" t="s">
        <v>52</v>
      </c>
      <c r="C73" s="84"/>
      <c r="D73" s="84"/>
      <c r="E73" s="85"/>
      <c r="F73" s="86"/>
      <c r="G73" s="87">
        <f t="shared" ref="G73" si="9">+G64+G72</f>
        <v>0</v>
      </c>
    </row>
    <row r="74" spans="1:7" ht="20" x14ac:dyDescent="0.2">
      <c r="A74" s="88"/>
      <c r="B74" s="89" t="s">
        <v>57</v>
      </c>
      <c r="C74" s="90"/>
      <c r="D74" s="90"/>
      <c r="E74" s="90"/>
      <c r="F74" s="91"/>
    </row>
    <row r="75" spans="1:7" ht="18" x14ac:dyDescent="0.2">
      <c r="A75" s="88"/>
      <c r="B75" s="90"/>
      <c r="C75" s="90"/>
      <c r="D75" s="90"/>
      <c r="E75" s="90"/>
      <c r="F75" s="92"/>
    </row>
    <row r="76" spans="1:7" ht="18" x14ac:dyDescent="0.2">
      <c r="A76" s="88"/>
      <c r="B76" s="93"/>
      <c r="C76" s="90"/>
      <c r="D76" s="90"/>
      <c r="E76" s="110"/>
      <c r="F76" s="110"/>
    </row>
    <row r="77" spans="1:7" ht="18" x14ac:dyDescent="0.2">
      <c r="A77" s="88"/>
      <c r="B77" s="94"/>
      <c r="C77" s="90"/>
      <c r="D77" s="90"/>
      <c r="E77" s="131"/>
      <c r="F77" s="131"/>
    </row>
    <row r="78" spans="1:7" ht="18" x14ac:dyDescent="0.2">
      <c r="A78" s="95"/>
      <c r="B78" s="94"/>
      <c r="C78" s="90"/>
      <c r="D78" s="90"/>
      <c r="E78" s="131"/>
      <c r="F78" s="131"/>
    </row>
    <row r="79" spans="1:7" ht="22" x14ac:dyDescent="0.3">
      <c r="B79" s="89"/>
      <c r="C79" s="89"/>
      <c r="D79" s="89" t="s">
        <v>58</v>
      </c>
      <c r="E79" s="98"/>
      <c r="F79" s="97"/>
    </row>
    <row r="80" spans="1:7" ht="21" x14ac:dyDescent="0.3">
      <c r="C80" s="97"/>
      <c r="D80" s="97"/>
      <c r="E80" s="99"/>
      <c r="F80" s="99"/>
      <c r="G80" s="99"/>
    </row>
    <row r="81" spans="3:7" ht="21" x14ac:dyDescent="0.3">
      <c r="C81" s="97"/>
      <c r="D81" s="97"/>
      <c r="E81" s="99"/>
      <c r="F81" s="99"/>
      <c r="G81" s="99"/>
    </row>
  </sheetData>
  <mergeCells count="32">
    <mergeCell ref="E80:G80"/>
    <mergeCell ref="E81:G81"/>
    <mergeCell ref="E69:F69"/>
    <mergeCell ref="E70:F70"/>
    <mergeCell ref="E71:F71"/>
    <mergeCell ref="E76:F76"/>
    <mergeCell ref="E77:F77"/>
    <mergeCell ref="E78:F78"/>
    <mergeCell ref="B53:F53"/>
    <mergeCell ref="B55:F55"/>
    <mergeCell ref="E65:F65"/>
    <mergeCell ref="E66:F66"/>
    <mergeCell ref="E67:F67"/>
    <mergeCell ref="E68:F68"/>
    <mergeCell ref="A27:G27"/>
    <mergeCell ref="B28:F28"/>
    <mergeCell ref="B38:F38"/>
    <mergeCell ref="A48:G48"/>
    <mergeCell ref="B49:F49"/>
    <mergeCell ref="A52:G52"/>
    <mergeCell ref="B12:F12"/>
    <mergeCell ref="A15:G15"/>
    <mergeCell ref="B16:F16"/>
    <mergeCell ref="A19:G19"/>
    <mergeCell ref="B20:F20"/>
    <mergeCell ref="A22:G22"/>
    <mergeCell ref="A1:G1"/>
    <mergeCell ref="A2:G2"/>
    <mergeCell ref="A3:G3"/>
    <mergeCell ref="A4:G4"/>
    <mergeCell ref="B8:F8"/>
    <mergeCell ref="A11:G11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rowBreaks count="1" manualBreakCount="1">
    <brk id="4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HOSTOS</vt:lpstr>
      <vt:lpstr>HOSTOS!Área_de_impresión</vt:lpstr>
      <vt:lpstr>HOSTOS!Títulos_a_imprimir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2023-01-13T17:05:04Z</dcterms:created>
  <dcterms:modified xsi:type="dcterms:W3CDTF">2023-06-22T17:04:25Z</dcterms:modified>
</cp:coreProperties>
</file>