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opia de CEED-CP-2023-0001 (REMODELACIONES)/"/>
    </mc:Choice>
  </mc:AlternateContent>
  <xr:revisionPtr revIDLastSave="0" documentId="13_ncr:1_{84055C5F-7B65-554C-B87E-EB5038A2D032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 LOS FRAILES " sheetId="1" r:id="rId1"/>
    <sheet name=" SABANA DE LA MAR" sheetId="2" r:id="rId2"/>
  </sheets>
  <externalReferences>
    <externalReference r:id="rId3"/>
    <externalReference r:id="rId4"/>
    <externalReference r:id="rId5"/>
    <externalReference r:id="rId6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0">' LOS FRAILES '!$A$1:$G$68</definedName>
    <definedName name="_xlnm.Print_Area" localSheetId="1">' SABANA DE LA MAR'!$A$1:$L$86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[1]Ana!#REF!</definedName>
    <definedName name="BAÑERAHFCOL">[1]Ana!#REF!</definedName>
    <definedName name="BAÑERALIV">[1]Ana!#REF!</definedName>
    <definedName name="BIDETBCO">[1]Ana!#REF!</definedName>
    <definedName name="BIDETBCOPVC">#REF!</definedName>
    <definedName name="BIDETCOL">[1]Ana!#REF!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[1]Ana!$M$452</definedName>
    <definedName name="FECHACREACION">#REF!</definedName>
    <definedName name="GAS">[1]Ins!$E$434</definedName>
    <definedName name="GASOLINA">[2]Ins!$E$434</definedName>
    <definedName name="JAGS">#REF!</definedName>
    <definedName name="MOJO">[3]MOJornal!$A$7</definedName>
    <definedName name="PLIGADORA2">[1]Herram!$E$26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[1]Herram!$E$152</definedName>
    <definedName name="RNCARQSA">#REF!</definedName>
    <definedName name="RNCJAGS">#REF!</definedName>
    <definedName name="TELJAGS">#REF!</definedName>
    <definedName name="_xlnm.Print_Titles" localSheetId="0">' LOS FRAILES '!$1:$7</definedName>
    <definedName name="_xlnm.Print_Titles" localSheetId="1">' SABANA DE LA MAR'!$1:$7</definedName>
    <definedName name="USOSMADERA">#REF!</definedName>
    <definedName name="VENT2SDR41">[1]Ana!#REF!</definedName>
    <definedName name="VENT3SDR41">[1]Ana!#REF!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2" l="1"/>
  <c r="F63" i="2"/>
  <c r="H63" i="2" s="1"/>
  <c r="F62" i="2"/>
  <c r="F61" i="2"/>
  <c r="F60" i="2"/>
  <c r="F59" i="2"/>
  <c r="H59" i="2" s="1"/>
  <c r="F58" i="2"/>
  <c r="H58" i="2" s="1"/>
  <c r="F57" i="2"/>
  <c r="H57" i="2" s="1"/>
  <c r="C54" i="2"/>
  <c r="F54" i="2" s="1"/>
  <c r="F53" i="2"/>
  <c r="F52" i="2"/>
  <c r="F49" i="2"/>
  <c r="K49" i="2" s="1"/>
  <c r="K64" i="2" s="1"/>
  <c r="G48" i="2"/>
  <c r="F46" i="2"/>
  <c r="I46" i="2" s="1"/>
  <c r="F45" i="2"/>
  <c r="F44" i="2"/>
  <c r="I44" i="2" s="1"/>
  <c r="F43" i="2"/>
  <c r="I43" i="2" s="1"/>
  <c r="F42" i="2"/>
  <c r="I42" i="2" s="1"/>
  <c r="F41" i="2"/>
  <c r="I41" i="2" s="1"/>
  <c r="F40" i="2"/>
  <c r="I40" i="2" s="1"/>
  <c r="I64" i="2" s="1"/>
  <c r="F37" i="2"/>
  <c r="J37" i="2" s="1"/>
  <c r="F36" i="2"/>
  <c r="J36" i="2" s="1"/>
  <c r="F35" i="2"/>
  <c r="G28" i="2" s="1"/>
  <c r="F34" i="2"/>
  <c r="F33" i="2"/>
  <c r="J33" i="2" s="1"/>
  <c r="F32" i="2"/>
  <c r="F31" i="2"/>
  <c r="F30" i="2"/>
  <c r="F29" i="2"/>
  <c r="J29" i="2" s="1"/>
  <c r="F26" i="2"/>
  <c r="F25" i="2"/>
  <c r="F24" i="2"/>
  <c r="G23" i="2"/>
  <c r="F21" i="2"/>
  <c r="G20" i="2" s="1"/>
  <c r="H18" i="2"/>
  <c r="F18" i="2"/>
  <c r="G16" i="2" s="1"/>
  <c r="F17" i="2"/>
  <c r="F14" i="2"/>
  <c r="H14" i="2" s="1"/>
  <c r="C13" i="2"/>
  <c r="F13" i="2" s="1"/>
  <c r="F10" i="2"/>
  <c r="H10" i="2" s="1"/>
  <c r="F9" i="2"/>
  <c r="G8" i="2"/>
  <c r="F45" i="1"/>
  <c r="F44" i="1"/>
  <c r="F43" i="1"/>
  <c r="F42" i="1"/>
  <c r="F41" i="1"/>
  <c r="C38" i="1"/>
  <c r="F38" i="1" s="1"/>
  <c r="F36" i="1"/>
  <c r="C35" i="1"/>
  <c r="F35" i="1" s="1"/>
  <c r="F32" i="1"/>
  <c r="F31" i="1"/>
  <c r="F30" i="1"/>
  <c r="C29" i="1"/>
  <c r="F29" i="1" s="1"/>
  <c r="F28" i="1"/>
  <c r="F27" i="1"/>
  <c r="G26" i="1" s="1"/>
  <c r="F24" i="1"/>
  <c r="F23" i="1"/>
  <c r="F22" i="1"/>
  <c r="G21" i="1" s="1"/>
  <c r="C18" i="1"/>
  <c r="C19" i="1" s="1"/>
  <c r="F19" i="1" s="1"/>
  <c r="F15" i="1"/>
  <c r="C14" i="1"/>
  <c r="F14" i="1" s="1"/>
  <c r="G13" i="1" s="1"/>
  <c r="C11" i="1"/>
  <c r="F11" i="1" s="1"/>
  <c r="C10" i="1"/>
  <c r="F10" i="1" s="1"/>
  <c r="G9" i="1" s="1"/>
  <c r="K66" i="2" l="1"/>
  <c r="L66" i="2" s="1"/>
  <c r="K68" i="2"/>
  <c r="L68" i="2" s="1"/>
  <c r="K67" i="2"/>
  <c r="L67" i="2" s="1"/>
  <c r="K65" i="2"/>
  <c r="K71" i="2" s="1"/>
  <c r="C37" i="1"/>
  <c r="F37" i="1" s="1"/>
  <c r="G51" i="2"/>
  <c r="F18" i="1"/>
  <c r="G17" i="1" s="1"/>
  <c r="G40" i="1"/>
  <c r="H13" i="2"/>
  <c r="H64" i="2" s="1"/>
  <c r="G12" i="2"/>
  <c r="L70" i="2"/>
  <c r="I65" i="2"/>
  <c r="I66" i="2"/>
  <c r="I67" i="2"/>
  <c r="I68" i="2"/>
  <c r="I69" i="2"/>
  <c r="I70" i="2"/>
  <c r="J64" i="2"/>
  <c r="G34" i="1"/>
  <c r="K72" i="2"/>
  <c r="K73" i="2" s="1"/>
  <c r="L65" i="2"/>
  <c r="G56" i="2"/>
  <c r="G39" i="2"/>
  <c r="K70" i="2"/>
  <c r="K69" i="2"/>
  <c r="L69" i="2" s="1"/>
  <c r="G64" i="2" l="1"/>
  <c r="G66" i="2" s="1"/>
  <c r="G46" i="1"/>
  <c r="G49" i="1"/>
  <c r="G52" i="1"/>
  <c r="G48" i="1"/>
  <c r="E47" i="1"/>
  <c r="E48" i="1" s="1"/>
  <c r="E49" i="1" s="1"/>
  <c r="E50" i="1" s="1"/>
  <c r="E51" i="1" s="1"/>
  <c r="E52" i="1" s="1"/>
  <c r="G51" i="1"/>
  <c r="G47" i="1"/>
  <c r="G50" i="1"/>
  <c r="H65" i="2"/>
  <c r="H66" i="2"/>
  <c r="H67" i="2"/>
  <c r="H70" i="2"/>
  <c r="H68" i="2"/>
  <c r="H69" i="2"/>
  <c r="L71" i="2"/>
  <c r="L72" i="2" s="1"/>
  <c r="L73" i="2" s="1"/>
  <c r="I71" i="2"/>
  <c r="I72" i="2" s="1"/>
  <c r="I73" i="2" s="1"/>
  <c r="J65" i="2"/>
  <c r="J66" i="2"/>
  <c r="J67" i="2"/>
  <c r="J68" i="2"/>
  <c r="J69" i="2"/>
  <c r="J70" i="2"/>
  <c r="G70" i="2"/>
  <c r="G65" i="2"/>
  <c r="G67" i="2"/>
  <c r="G68" i="2"/>
  <c r="G69" i="2"/>
  <c r="E65" i="2" l="1"/>
  <c r="E66" i="2" s="1"/>
  <c r="E67" i="2" s="1"/>
  <c r="E68" i="2" s="1"/>
  <c r="E69" i="2" s="1"/>
  <c r="E70" i="2" s="1"/>
  <c r="E53" i="1"/>
  <c r="G53" i="1"/>
  <c r="G54" i="1" s="1"/>
  <c r="G55" i="1" s="1"/>
  <c r="G71" i="2"/>
  <c r="E71" i="2"/>
  <c r="G72" i="2"/>
  <c r="G73" i="2" s="1"/>
  <c r="J71" i="2"/>
  <c r="J72" i="2" s="1"/>
  <c r="J73" i="2" s="1"/>
  <c r="H71" i="2"/>
  <c r="H72" i="2"/>
  <c r="H73" i="2" s="1"/>
</calcChain>
</file>

<file path=xl/sharedStrings.xml><?xml version="1.0" encoding="utf-8"?>
<sst xmlns="http://schemas.openxmlformats.org/spreadsheetml/2006/main" count="207" uniqueCount="120">
  <si>
    <t xml:space="preserve">COMEDORES ECONOMICOS DEL ESTADO </t>
  </si>
  <si>
    <t>HABILITACION  EXPENDIO LOS FRAILES</t>
  </si>
  <si>
    <t>PROVINCIA SANTO DOMINGO ESTE , REPUBLICA DOMINICANA</t>
  </si>
  <si>
    <t>ESTIMADO DE COSTO</t>
  </si>
  <si>
    <t>NO.</t>
  </si>
  <si>
    <t>PARTIDA</t>
  </si>
  <si>
    <t>CANT.</t>
  </si>
  <si>
    <t>UD</t>
  </si>
  <si>
    <t>P.U</t>
  </si>
  <si>
    <t>VALOR</t>
  </si>
  <si>
    <t>SUB-TOTAL</t>
  </si>
  <si>
    <t>I</t>
  </si>
  <si>
    <t>Muros de Block</t>
  </si>
  <si>
    <t xml:space="preserve">Muros de blokc de 15 en atepecho dos lados </t>
  </si>
  <si>
    <t>M3</t>
  </si>
  <si>
    <t>Muros de Sheetrok para división y cierre de hueco de puerta</t>
  </si>
  <si>
    <t>M2</t>
  </si>
  <si>
    <t>II</t>
  </si>
  <si>
    <t xml:space="preserve">Terminaciones </t>
  </si>
  <si>
    <t>Pañete Exterior en antepecho</t>
  </si>
  <si>
    <t xml:space="preserve">Pañete Interior </t>
  </si>
  <si>
    <t>III</t>
  </si>
  <si>
    <t>Puertas, Ventanas y techos</t>
  </si>
  <si>
    <t xml:space="preserve">Ventas de celocias color bronce con vidrios martillado </t>
  </si>
  <si>
    <t>P2</t>
  </si>
  <si>
    <t>Protección hierro en ventanas, Sumministro, Instalación y pintura</t>
  </si>
  <si>
    <t>IV</t>
  </si>
  <si>
    <t>Sanitaria y aguas servidas</t>
  </si>
  <si>
    <t xml:space="preserve">Reparacion de fregadero, cambio de mezcladora y revisión de drenaje </t>
  </si>
  <si>
    <t xml:space="preserve">Mano de obra revision agua potable y servida </t>
  </si>
  <si>
    <t>P.A</t>
  </si>
  <si>
    <t>Tinacos 300Gls con instalación</t>
  </si>
  <si>
    <t>V</t>
  </si>
  <si>
    <t xml:space="preserve">Electricidad </t>
  </si>
  <si>
    <t>Lampara 2 x 2 para distribucion y reparto</t>
  </si>
  <si>
    <t>Lamparas exterior</t>
  </si>
  <si>
    <t>Salida para luz Cenital</t>
  </si>
  <si>
    <t>Salida para Interruptor Simple</t>
  </si>
  <si>
    <t xml:space="preserve">Salida de  Abanicos de techo </t>
  </si>
  <si>
    <t>Abanicos de techo de 3 aspas</t>
  </si>
  <si>
    <t xml:space="preserve">Pintura Local </t>
  </si>
  <si>
    <t xml:space="preserve">Base color blanco acrílica para atenuar color rojo existente dos manos </t>
  </si>
  <si>
    <t>Pintura Blanco superior para techo</t>
  </si>
  <si>
    <t>Pintura interior Satinada Verde Amanecer con altura desde el piso de 1.30 metros y Amarillo Fiesta desde 1.30mts hasta el techo.</t>
  </si>
  <si>
    <t>Pintura Exterior acrílica  Verde positivo con altura desde el piso de 1.30 metros y Amarillo Oro  desde 1.30mts hasta el techo.</t>
  </si>
  <si>
    <t>IX</t>
  </si>
  <si>
    <t>Miselaneos</t>
  </si>
  <si>
    <t>Bote de Escombros</t>
  </si>
  <si>
    <t>Viajes</t>
  </si>
  <si>
    <t>Limpieza Continua y Final</t>
  </si>
  <si>
    <t>Asta de bandera en tubos en acero ioxidable  20 pie de altura ( incluye base Horm.),.</t>
  </si>
  <si>
    <t>Tarja en Bronce, incluye muro base</t>
  </si>
  <si>
    <t>Letrero acrílico</t>
  </si>
  <si>
    <t xml:space="preserve">Sub-Total general </t>
  </si>
  <si>
    <t>Dirección Técnica</t>
  </si>
  <si>
    <t>Seguro y Fianza</t>
  </si>
  <si>
    <t>Transporte</t>
  </si>
  <si>
    <t>Gastos Admisnitrativos</t>
  </si>
  <si>
    <t xml:space="preserve">ley Fondo Pensiones y Jubilicaiones </t>
  </si>
  <si>
    <t>CODIA</t>
  </si>
  <si>
    <t>ITBIS</t>
  </si>
  <si>
    <t>Sub-Total Gastos Indirectos</t>
  </si>
  <si>
    <t xml:space="preserve">Total General </t>
  </si>
  <si>
    <t>HABILITACION  COMEDOR DE SABANA DE LA MAR</t>
  </si>
  <si>
    <t>PROVINCIA HATO MAYOR , REPUBLICA DOMINICANA</t>
  </si>
  <si>
    <t>HABILITACION DEL LOCAL</t>
  </si>
  <si>
    <t>HABILITACION DE COCINA</t>
  </si>
  <si>
    <t>OBRA GRIS</t>
  </si>
  <si>
    <t>ELECTRICA</t>
  </si>
  <si>
    <t>SANITARIA</t>
  </si>
  <si>
    <t>AREA DE COCINA</t>
  </si>
  <si>
    <t>UTENSILIOS</t>
  </si>
  <si>
    <t>DEMOLICIONES</t>
  </si>
  <si>
    <t>Apertura de hueco para puerta 1.1x2.10</t>
  </si>
  <si>
    <t>Apertura de hueco para ducto de extactor 0.50 x 0.50</t>
  </si>
  <si>
    <t xml:space="preserve">Hormigón </t>
  </si>
  <si>
    <t>Hormigón zapatas de muro de 15 para lavadero de ollas</t>
  </si>
  <si>
    <t xml:space="preserve">Torta de Piso e=0.15  hormigón. Para fondo de lavadero de ollas </t>
  </si>
  <si>
    <t>PA</t>
  </si>
  <si>
    <t>Puerta  en polimetal de 0.9- 1,1 x 2.10  CON LLAVIN</t>
  </si>
  <si>
    <t>Suministro e Instalación de Ventana corredera aluminio y vidrio claro 3/16" Perfil P92</t>
  </si>
  <si>
    <t>p2</t>
  </si>
  <si>
    <t>MUROS</t>
  </si>
  <si>
    <t>Muros en block incluye escavación y zapata</t>
  </si>
  <si>
    <t xml:space="preserve">Cantos </t>
  </si>
  <si>
    <t>ML</t>
  </si>
  <si>
    <t xml:space="preserve">Mochetas </t>
  </si>
  <si>
    <t>VI</t>
  </si>
  <si>
    <t xml:space="preserve">Excavación zanjas para colocación de tuberias Aguas Servidas de fregadero </t>
  </si>
  <si>
    <t xml:space="preserve">Suministro e Instalación de Inodoro sencillo </t>
  </si>
  <si>
    <t xml:space="preserve">Suministro e Instalación de Lavamanos sencillo </t>
  </si>
  <si>
    <t xml:space="preserve">Suministro e Instalación de rejillas de piso </t>
  </si>
  <si>
    <t>Bomba Mayer 1HP</t>
  </si>
  <si>
    <t>Tinacos 500Gls con instalación</t>
  </si>
  <si>
    <t>Trampa de grasa, incluye consducción hacia colector</t>
  </si>
  <si>
    <t>Fregadero Inclinado para Ollas de 0.60 mts. de alto con dos desagues de fondo y 3 llaves de chorro (2,5x0,6 m)</t>
  </si>
  <si>
    <t>Mano de obra</t>
  </si>
  <si>
    <t>VII</t>
  </si>
  <si>
    <t xml:space="preserve">Lámpara en cocina </t>
  </si>
  <si>
    <t>Lámpara 2 x 2 para distribucion y reparto</t>
  </si>
  <si>
    <t xml:space="preserve">Iluminación de almacen, lavado </t>
  </si>
  <si>
    <t>Lámparas exterior</t>
  </si>
  <si>
    <t>Suministro e Instalación de abanicos de Techo</t>
  </si>
  <si>
    <t>Mmano de obra eléctrica y materiales para distribuccion, INCLUYE TOMA CORRIENTE, INTERRUPTOR.</t>
  </si>
  <si>
    <t>VIII</t>
  </si>
  <si>
    <t>Equipamiento Cocina</t>
  </si>
  <si>
    <t>Suministro e Instalación campana con ductos y de Extracor Semi-Industrial Monofasico, de 20 " con Ventana</t>
  </si>
  <si>
    <t>Pintura</t>
  </si>
  <si>
    <t>Pintura Acrílica en techo Blanco 00</t>
  </si>
  <si>
    <t xml:space="preserve">Pintura Acriíica  pared en  interior </t>
  </si>
  <si>
    <t>Pintura Acrílica en exterior</t>
  </si>
  <si>
    <t>X</t>
  </si>
  <si>
    <t>Limpieza Contínua y Final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</si>
  <si>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</si>
  <si>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Meseta en Granito incluye muros de soporte</t>
  </si>
  <si>
    <t>m2</t>
  </si>
  <si>
    <t xml:space="preserve">Ley Fondo Pensiones y Jubilicaiones </t>
  </si>
  <si>
    <t>__________________________________</t>
  </si>
  <si>
    <t>Ing. Jeudy Rubio</t>
  </si>
  <si>
    <t>Supervisor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</si>
</sst>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.0%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sz val="14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99">
    <xf numFmtId="0" fontId="0" fillId="0" borderId="0" xfId="0"/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/>
    </xf>
    <xf numFmtId="44" fontId="5" fillId="3" borderId="11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vertical="center" wrapText="1"/>
    </xf>
    <xf numFmtId="2" fontId="7" fillId="3" borderId="12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horizontal="center" vertical="center"/>
    </xf>
    <xf numFmtId="44" fontId="6" fillId="3" borderId="12" xfId="3" applyNumberFormat="1" applyFont="1" applyFill="1" applyBorder="1" applyAlignment="1">
      <alignment horizontal="center" vertical="center" wrapText="1"/>
    </xf>
    <xf numFmtId="44" fontId="5" fillId="3" borderId="7" xfId="3" applyNumberFormat="1" applyFont="1" applyFill="1" applyBorder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44" fontId="6" fillId="3" borderId="12" xfId="0" applyNumberFormat="1" applyFont="1" applyFill="1" applyBorder="1" applyAlignment="1">
      <alignment horizontal="center" vertical="center" wrapText="1"/>
    </xf>
    <xf numFmtId="44" fontId="6" fillId="3" borderId="9" xfId="3" applyNumberFormat="1" applyFont="1" applyFill="1" applyBorder="1" applyAlignment="1">
      <alignment horizontal="center" vertical="center"/>
    </xf>
    <xf numFmtId="44" fontId="5" fillId="3" borderId="11" xfId="0" applyNumberFormat="1" applyFont="1" applyFill="1" applyBorder="1"/>
    <xf numFmtId="0" fontId="6" fillId="3" borderId="7" xfId="0" applyFont="1" applyFill="1" applyBorder="1"/>
    <xf numFmtId="0" fontId="5" fillId="3" borderId="8" xfId="0" applyFont="1" applyFill="1" applyBorder="1" applyAlignment="1">
      <alignment horizontal="center"/>
    </xf>
    <xf numFmtId="44" fontId="6" fillId="3" borderId="12" xfId="3" applyNumberFormat="1" applyFont="1" applyFill="1" applyBorder="1" applyAlignment="1">
      <alignment horizontal="left" vertical="center" wrapText="1"/>
    </xf>
    <xf numFmtId="44" fontId="6" fillId="3" borderId="12" xfId="3" applyNumberFormat="1" applyFont="1" applyFill="1" applyBorder="1" applyAlignment="1">
      <alignment horizontal="left" vertical="center"/>
    </xf>
    <xf numFmtId="0" fontId="0" fillId="3" borderId="7" xfId="0" applyFill="1" applyBorder="1"/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12" xfId="3" applyFont="1" applyFill="1" applyBorder="1" applyAlignment="1">
      <alignment horizontal="left" vertical="center" wrapText="1"/>
    </xf>
    <xf numFmtId="0" fontId="6" fillId="3" borderId="12" xfId="3" applyFont="1" applyFill="1" applyBorder="1" applyAlignment="1">
      <alignment horizontal="center" vertical="center" wrapText="1"/>
    </xf>
    <xf numFmtId="44" fontId="5" fillId="3" borderId="7" xfId="0" applyNumberFormat="1" applyFont="1" applyFill="1" applyBorder="1"/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44" fontId="3" fillId="0" borderId="12" xfId="3" applyNumberFormat="1" applyFont="1" applyBorder="1" applyAlignment="1">
      <alignment horizontal="center" vertical="center" wrapText="1"/>
    </xf>
    <xf numFmtId="44" fontId="3" fillId="0" borderId="14" xfId="3" applyNumberFormat="1" applyFont="1" applyBorder="1" applyAlignment="1">
      <alignment horizontal="center" vertical="center" wrapText="1"/>
    </xf>
    <xf numFmtId="44" fontId="6" fillId="3" borderId="12" xfId="3" applyNumberFormat="1" applyFont="1" applyFill="1" applyBorder="1" applyAlignment="1">
      <alignment horizontal="left" wrapText="1"/>
    </xf>
    <xf numFmtId="0" fontId="7" fillId="0" borderId="0" xfId="4" applyFont="1" applyAlignment="1">
      <alignment horizontal="left"/>
    </xf>
    <xf numFmtId="0" fontId="6" fillId="3" borderId="12" xfId="0" applyFont="1" applyFill="1" applyBorder="1" applyAlignment="1">
      <alignment vertical="center" wrapText="1"/>
    </xf>
    <xf numFmtId="2" fontId="7" fillId="3" borderId="1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0" fontId="6" fillId="0" borderId="16" xfId="3" applyFont="1" applyBorder="1" applyAlignment="1">
      <alignment horizontal="left" wrapText="1"/>
    </xf>
    <xf numFmtId="2" fontId="6" fillId="0" borderId="12" xfId="3" applyNumberFormat="1" applyFont="1" applyBorder="1" applyAlignment="1">
      <alignment horizontal="center" wrapText="1"/>
    </xf>
    <xf numFmtId="0" fontId="6" fillId="0" borderId="12" xfId="3" applyFont="1" applyBorder="1" applyAlignment="1">
      <alignment horizontal="center" wrapText="1"/>
    </xf>
    <xf numFmtId="44" fontId="6" fillId="0" borderId="12" xfId="3" applyNumberFormat="1" applyFont="1" applyBorder="1" applyAlignment="1">
      <alignment horizontal="left" wrapText="1"/>
    </xf>
    <xf numFmtId="44" fontId="6" fillId="0" borderId="14" xfId="3" applyNumberFormat="1" applyFont="1" applyBorder="1" applyAlignment="1">
      <alignment horizontal="center" vertical="center"/>
    </xf>
    <xf numFmtId="2" fontId="6" fillId="0" borderId="16" xfId="3" applyNumberFormat="1" applyFont="1" applyBorder="1" applyAlignment="1">
      <alignment horizontal="center" wrapText="1"/>
    </xf>
    <xf numFmtId="0" fontId="6" fillId="0" borderId="16" xfId="3" applyFont="1" applyBorder="1" applyAlignment="1">
      <alignment horizontal="center" wrapText="1"/>
    </xf>
    <xf numFmtId="44" fontId="6" fillId="0" borderId="16" xfId="3" applyNumberFormat="1" applyFont="1" applyBorder="1" applyAlignment="1">
      <alignment horizontal="left" wrapText="1"/>
    </xf>
    <xf numFmtId="0" fontId="5" fillId="3" borderId="8" xfId="0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44" fontId="6" fillId="0" borderId="12" xfId="3" applyNumberFormat="1" applyFont="1" applyBorder="1" applyAlignment="1">
      <alignment horizontal="center" vertical="center"/>
    </xf>
    <xf numFmtId="44" fontId="6" fillId="0" borderId="12" xfId="3" applyNumberFormat="1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44" fontId="6" fillId="0" borderId="16" xfId="3" applyNumberFormat="1" applyFont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 wrapText="1"/>
    </xf>
    <xf numFmtId="43" fontId="6" fillId="4" borderId="2" xfId="3" applyNumberFormat="1" applyFont="1" applyFill="1" applyBorder="1" applyAlignment="1">
      <alignment horizontal="center" vertical="center"/>
    </xf>
    <xf numFmtId="44" fontId="5" fillId="4" borderId="11" xfId="3" applyNumberFormat="1" applyFont="1" applyFill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43" fontId="6" fillId="0" borderId="19" xfId="3" applyNumberFormat="1" applyFont="1" applyBorder="1" applyAlignment="1">
      <alignment horizontal="left" vertical="center"/>
    </xf>
    <xf numFmtId="9" fontId="6" fillId="0" borderId="19" xfId="1" applyFont="1" applyFill="1" applyBorder="1" applyAlignment="1">
      <alignment horizontal="center" vertical="center"/>
    </xf>
    <xf numFmtId="10" fontId="6" fillId="0" borderId="19" xfId="3" applyNumberFormat="1" applyFont="1" applyBorder="1" applyAlignment="1">
      <alignment horizontal="center" vertical="center"/>
    </xf>
    <xf numFmtId="44" fontId="6" fillId="0" borderId="22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6" fillId="0" borderId="12" xfId="3" applyFont="1" applyBorder="1" applyAlignment="1">
      <alignment horizontal="left" vertical="center"/>
    </xf>
    <xf numFmtId="9" fontId="6" fillId="0" borderId="12" xfId="1" applyFont="1" applyFill="1" applyBorder="1" applyAlignment="1">
      <alignment horizontal="center" vertical="center"/>
    </xf>
    <xf numFmtId="10" fontId="6" fillId="0" borderId="12" xfId="3" applyNumberFormat="1" applyFont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44" fontId="6" fillId="0" borderId="23" xfId="3" applyNumberFormat="1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4" borderId="16" xfId="3" applyFont="1" applyFill="1" applyBorder="1" applyAlignment="1">
      <alignment horizontal="center" vertical="center"/>
    </xf>
    <xf numFmtId="10" fontId="6" fillId="4" borderId="16" xfId="3" applyNumberFormat="1" applyFont="1" applyFill="1" applyBorder="1" applyAlignment="1">
      <alignment horizontal="center" vertical="center"/>
    </xf>
    <xf numFmtId="43" fontId="5" fillId="4" borderId="24" xfId="3" applyNumberFormat="1" applyFont="1" applyFill="1" applyBorder="1" applyAlignment="1">
      <alignment horizontal="center" vertical="center"/>
    </xf>
    <xf numFmtId="43" fontId="6" fillId="4" borderId="25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6" fillId="5" borderId="5" xfId="0" applyFont="1" applyFill="1" applyBorder="1"/>
    <xf numFmtId="44" fontId="5" fillId="5" borderId="11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9" fillId="0" borderId="0" xfId="4" applyFont="1"/>
    <xf numFmtId="0" fontId="7" fillId="0" borderId="0" xfId="4" applyFont="1"/>
    <xf numFmtId="0" fontId="8" fillId="0" borderId="0" xfId="3" applyFont="1"/>
    <xf numFmtId="0" fontId="10" fillId="0" borderId="0" xfId="4" applyFont="1"/>
    <xf numFmtId="165" fontId="7" fillId="0" borderId="0" xfId="4" applyNumberFormat="1" applyFont="1"/>
    <xf numFmtId="0" fontId="7" fillId="0" borderId="26" xfId="4" applyFont="1" applyBorder="1"/>
    <xf numFmtId="0" fontId="7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11" fillId="0" borderId="0" xfId="4" applyFont="1"/>
    <xf numFmtId="0" fontId="1" fillId="0" borderId="0" xfId="3"/>
    <xf numFmtId="0" fontId="0" fillId="0" borderId="0" xfId="0" applyAlignment="1">
      <alignment horizontal="center"/>
    </xf>
    <xf numFmtId="0" fontId="11" fillId="0" borderId="0" xfId="4" applyFont="1" applyAlignment="1">
      <alignment horizontal="center"/>
    </xf>
    <xf numFmtId="0" fontId="4" fillId="2" borderId="29" xfId="3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/>
    </xf>
    <xf numFmtId="0" fontId="4" fillId="2" borderId="30" xfId="3" applyFont="1" applyFill="1" applyBorder="1" applyAlignment="1">
      <alignment horizontal="center" vertical="center" wrapText="1"/>
    </xf>
    <xf numFmtId="0" fontId="4" fillId="2" borderId="31" xfId="3" applyFont="1" applyFill="1" applyBorder="1" applyAlignment="1">
      <alignment horizontal="center" vertical="center"/>
    </xf>
    <xf numFmtId="0" fontId="4" fillId="2" borderId="31" xfId="3" applyFont="1" applyFill="1" applyBorder="1" applyAlignment="1">
      <alignment horizontal="center" vertical="center" wrapText="1"/>
    </xf>
    <xf numFmtId="0" fontId="5" fillId="3" borderId="32" xfId="3" applyFont="1" applyFill="1" applyBorder="1" applyAlignment="1">
      <alignment horizontal="center" vertical="center"/>
    </xf>
    <xf numFmtId="44" fontId="5" fillId="3" borderId="11" xfId="3" applyNumberFormat="1" applyFont="1" applyFill="1" applyBorder="1" applyAlignment="1">
      <alignment horizontal="center" vertical="center"/>
    </xf>
    <xf numFmtId="44" fontId="5" fillId="3" borderId="15" xfId="3" applyNumberFormat="1" applyFont="1" applyFill="1" applyBorder="1" applyAlignment="1">
      <alignment horizontal="center" vertical="center"/>
    </xf>
    <xf numFmtId="44" fontId="5" fillId="3" borderId="12" xfId="3" applyNumberFormat="1" applyFont="1" applyFill="1" applyBorder="1" applyAlignment="1">
      <alignment horizontal="center" vertical="center"/>
    </xf>
    <xf numFmtId="44" fontId="5" fillId="3" borderId="14" xfId="3" applyNumberFormat="1" applyFont="1" applyFill="1" applyBorder="1" applyAlignment="1">
      <alignment horizontal="center" vertical="center"/>
    </xf>
    <xf numFmtId="0" fontId="5" fillId="3" borderId="18" xfId="3" applyFont="1" applyFill="1" applyBorder="1" applyAlignment="1">
      <alignment horizontal="center" vertical="center"/>
    </xf>
    <xf numFmtId="0" fontId="7" fillId="0" borderId="12" xfId="3" applyFont="1" applyBorder="1" applyAlignment="1">
      <alignment vertical="center" wrapText="1"/>
    </xf>
    <xf numFmtId="2" fontId="7" fillId="0" borderId="12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44" fontId="7" fillId="0" borderId="12" xfId="3" applyNumberFormat="1" applyFont="1" applyBorder="1" applyAlignment="1">
      <alignment horizontal="center" vertical="center"/>
    </xf>
    <xf numFmtId="44" fontId="6" fillId="3" borderId="12" xfId="3" applyNumberFormat="1" applyFont="1" applyFill="1" applyBorder="1" applyAlignment="1">
      <alignment horizontal="center" vertical="center"/>
    </xf>
    <xf numFmtId="44" fontId="5" fillId="3" borderId="7" xfId="3" applyNumberFormat="1" applyFont="1" applyFill="1" applyBorder="1" applyAlignment="1">
      <alignment horizontal="center" vertical="center"/>
    </xf>
    <xf numFmtId="44" fontId="6" fillId="3" borderId="15" xfId="0" applyNumberFormat="1" applyFont="1" applyFill="1" applyBorder="1" applyAlignment="1">
      <alignment horizontal="center" vertical="center"/>
    </xf>
    <xf numFmtId="44" fontId="6" fillId="3" borderId="12" xfId="0" applyNumberFormat="1" applyFont="1" applyFill="1" applyBorder="1" applyAlignment="1">
      <alignment horizontal="center" vertical="center"/>
    </xf>
    <xf numFmtId="44" fontId="6" fillId="3" borderId="14" xfId="0" applyNumberFormat="1" applyFont="1" applyFill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44" fontId="5" fillId="3" borderId="15" xfId="0" applyNumberFormat="1" applyFont="1" applyFill="1" applyBorder="1" applyAlignment="1">
      <alignment horizontal="center" vertical="center"/>
    </xf>
    <xf numFmtId="44" fontId="5" fillId="3" borderId="12" xfId="0" applyNumberFormat="1" applyFont="1" applyFill="1" applyBorder="1" applyAlignment="1">
      <alignment horizontal="center" vertical="center"/>
    </xf>
    <xf numFmtId="44" fontId="5" fillId="3" borderId="14" xfId="0" applyNumberFormat="1" applyFont="1" applyFill="1" applyBorder="1" applyAlignment="1">
      <alignment horizontal="center" vertical="center"/>
    </xf>
    <xf numFmtId="0" fontId="6" fillId="0" borderId="12" xfId="3" applyFont="1" applyBorder="1" applyAlignment="1">
      <alignment horizontal="left" wrapText="1"/>
    </xf>
    <xf numFmtId="44" fontId="0" fillId="3" borderId="15" xfId="0" applyNumberFormat="1" applyFill="1" applyBorder="1" applyAlignment="1">
      <alignment horizontal="center" vertical="center"/>
    </xf>
    <xf numFmtId="44" fontId="0" fillId="3" borderId="12" xfId="0" applyNumberFormat="1" applyFill="1" applyBorder="1" applyAlignment="1">
      <alignment horizontal="center" vertical="center"/>
    </xf>
    <xf numFmtId="0" fontId="6" fillId="3" borderId="0" xfId="3" applyFont="1" applyFill="1" applyAlignment="1">
      <alignment vertical="center" wrapText="1"/>
    </xf>
    <xf numFmtId="2" fontId="7" fillId="3" borderId="0" xfId="3" applyNumberFormat="1" applyFont="1" applyFill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44" fontId="6" fillId="3" borderId="0" xfId="3" applyNumberFormat="1" applyFont="1" applyFill="1" applyAlignment="1">
      <alignment horizontal="left" wrapText="1"/>
    </xf>
    <xf numFmtId="44" fontId="6" fillId="3" borderId="0" xfId="3" applyNumberFormat="1" applyFont="1" applyFill="1" applyAlignment="1">
      <alignment horizontal="left" vertical="center"/>
    </xf>
    <xf numFmtId="0" fontId="6" fillId="3" borderId="9" xfId="3" applyFont="1" applyFill="1" applyBorder="1" applyAlignment="1">
      <alignment vertical="center" wrapText="1"/>
    </xf>
    <xf numFmtId="2" fontId="7" fillId="3" borderId="10" xfId="3" applyNumberFormat="1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  <xf numFmtId="44" fontId="6" fillId="3" borderId="10" xfId="3" applyNumberFormat="1" applyFont="1" applyFill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/>
    </xf>
    <xf numFmtId="44" fontId="5" fillId="3" borderId="28" xfId="0" applyNumberFormat="1" applyFont="1" applyFill="1" applyBorder="1"/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0" fillId="0" borderId="40" xfId="0" applyBorder="1" applyAlignment="1">
      <alignment wrapText="1"/>
    </xf>
    <xf numFmtId="2" fontId="7" fillId="3" borderId="16" xfId="3" applyNumberFormat="1" applyFont="1" applyFill="1" applyBorder="1" applyAlignment="1">
      <alignment horizontal="center" vertical="center" wrapText="1"/>
    </xf>
    <xf numFmtId="0" fontId="7" fillId="3" borderId="16" xfId="3" applyFont="1" applyFill="1" applyBorder="1" applyAlignment="1">
      <alignment horizontal="center" vertical="center" wrapText="1"/>
    </xf>
    <xf numFmtId="44" fontId="3" fillId="0" borderId="16" xfId="3" applyNumberFormat="1" applyFont="1" applyBorder="1" applyAlignment="1">
      <alignment horizontal="center" vertical="center" wrapText="1"/>
    </xf>
    <xf numFmtId="44" fontId="3" fillId="0" borderId="24" xfId="3" applyNumberFormat="1" applyFont="1" applyBorder="1" applyAlignment="1">
      <alignment horizontal="center" vertical="center" wrapText="1"/>
    </xf>
    <xf numFmtId="44" fontId="0" fillId="3" borderId="14" xfId="0" applyNumberFormat="1" applyFill="1" applyBorder="1" applyAlignment="1">
      <alignment horizontal="center" vertical="center"/>
    </xf>
    <xf numFmtId="2" fontId="7" fillId="3" borderId="12" xfId="3" applyNumberFormat="1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0" fontId="0" fillId="3" borderId="12" xfId="0" applyFill="1" applyBorder="1"/>
    <xf numFmtId="0" fontId="5" fillId="3" borderId="12" xfId="0" applyFont="1" applyFill="1" applyBorder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6" fillId="3" borderId="7" xfId="0" applyNumberFormat="1" applyFont="1" applyFill="1" applyBorder="1" applyAlignment="1">
      <alignment horizontal="center" vertical="center"/>
    </xf>
    <xf numFmtId="44" fontId="6" fillId="3" borderId="0" xfId="0" applyNumberFormat="1" applyFont="1" applyFill="1" applyAlignment="1">
      <alignment horizontal="center" vertical="center"/>
    </xf>
    <xf numFmtId="44" fontId="5" fillId="4" borderId="41" xfId="3" applyNumberFormat="1" applyFont="1" applyFill="1" applyBorder="1" applyAlignment="1">
      <alignment horizontal="center" vertical="center"/>
    </xf>
    <xf numFmtId="44" fontId="5" fillId="4" borderId="42" xfId="3" applyNumberFormat="1" applyFont="1" applyFill="1" applyBorder="1" applyAlignment="1">
      <alignment horizontal="center" vertical="center"/>
    </xf>
    <xf numFmtId="44" fontId="6" fillId="0" borderId="26" xfId="3" applyNumberFormat="1" applyFont="1" applyBorder="1" applyAlignment="1">
      <alignment horizontal="center" vertical="center"/>
    </xf>
    <xf numFmtId="44" fontId="6" fillId="0" borderId="43" xfId="3" applyNumberFormat="1" applyFont="1" applyBorder="1" applyAlignment="1">
      <alignment horizontal="center" vertical="center"/>
    </xf>
    <xf numFmtId="44" fontId="6" fillId="0" borderId="44" xfId="3" applyNumberFormat="1" applyFont="1" applyBorder="1" applyAlignment="1">
      <alignment horizontal="center" vertical="center"/>
    </xf>
    <xf numFmtId="44" fontId="6" fillId="0" borderId="13" xfId="3" applyNumberFormat="1" applyFont="1" applyBorder="1" applyAlignment="1">
      <alignment horizontal="center" vertical="center"/>
    </xf>
    <xf numFmtId="10" fontId="6" fillId="0" borderId="12" xfId="1" applyNumberFormat="1" applyFont="1" applyFill="1" applyBorder="1" applyAlignment="1">
      <alignment horizontal="center" vertical="center"/>
    </xf>
    <xf numFmtId="44" fontId="6" fillId="0" borderId="45" xfId="3" applyNumberFormat="1" applyFont="1" applyBorder="1" applyAlignment="1">
      <alignment horizontal="center" vertical="center"/>
    </xf>
    <xf numFmtId="44" fontId="6" fillId="0" borderId="46" xfId="3" applyNumberFormat="1" applyFont="1" applyBorder="1" applyAlignment="1">
      <alignment horizontal="center" vertical="center"/>
    </xf>
    <xf numFmtId="44" fontId="5" fillId="4" borderId="28" xfId="3" applyNumberFormat="1" applyFont="1" applyFill="1" applyBorder="1" applyAlignment="1">
      <alignment horizontal="center" vertical="center"/>
    </xf>
    <xf numFmtId="44" fontId="5" fillId="5" borderId="5" xfId="3" applyNumberFormat="1" applyFont="1" applyFill="1" applyBorder="1" applyAlignment="1">
      <alignment horizontal="center" vertical="center"/>
    </xf>
    <xf numFmtId="44" fontId="5" fillId="5" borderId="27" xfId="3" applyNumberFormat="1" applyFont="1" applyFill="1" applyBorder="1" applyAlignment="1">
      <alignment horizontal="center" vertical="center"/>
    </xf>
    <xf numFmtId="44" fontId="5" fillId="5" borderId="28" xfId="3" applyNumberFormat="1" applyFont="1" applyFill="1" applyBorder="1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0" fontId="11" fillId="0" borderId="0" xfId="4" applyFont="1" applyAlignment="1">
      <alignment horizontal="center"/>
    </xf>
    <xf numFmtId="39" fontId="6" fillId="0" borderId="12" xfId="3" applyNumberFormat="1" applyFont="1" applyBorder="1" applyAlignment="1">
      <alignment horizontal="center" vertical="center"/>
    </xf>
    <xf numFmtId="0" fontId="7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0" fillId="0" borderId="0" xfId="0" applyAlignment="1">
      <alignment horizontal="center"/>
    </xf>
    <xf numFmtId="39" fontId="6" fillId="0" borderId="20" xfId="3" applyNumberFormat="1" applyFont="1" applyBorder="1" applyAlignment="1">
      <alignment horizontal="center" vertical="center"/>
    </xf>
    <xf numFmtId="39" fontId="6" fillId="0" borderId="21" xfId="3" applyNumberFormat="1" applyFont="1" applyBorder="1" applyAlignment="1">
      <alignment horizontal="center" vertical="center"/>
    </xf>
    <xf numFmtId="0" fontId="5" fillId="3" borderId="9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>
      <alignment horizontal="left" vertical="center" wrapText="1"/>
    </xf>
    <xf numFmtId="0" fontId="5" fillId="3" borderId="13" xfId="3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5" xfId="3" applyFont="1" applyFill="1" applyBorder="1" applyAlignment="1">
      <alignment horizontal="left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43" fontId="2" fillId="0" borderId="0" xfId="2" applyFont="1" applyBorder="1" applyAlignment="1" applyProtection="1">
      <alignment horizontal="center"/>
    </xf>
    <xf numFmtId="0" fontId="5" fillId="3" borderId="37" xfId="3" applyFont="1" applyFill="1" applyBorder="1" applyAlignment="1">
      <alignment horizontal="left" vertical="center" wrapText="1"/>
    </xf>
    <xf numFmtId="0" fontId="5" fillId="3" borderId="34" xfId="3" applyFont="1" applyFill="1" applyBorder="1" applyAlignment="1">
      <alignment horizontal="left" vertical="center" wrapText="1"/>
    </xf>
    <xf numFmtId="0" fontId="5" fillId="3" borderId="35" xfId="3" applyFont="1" applyFill="1" applyBorder="1" applyAlignment="1">
      <alignment horizontal="left" vertical="center" wrapText="1"/>
    </xf>
    <xf numFmtId="0" fontId="5" fillId="3" borderId="33" xfId="3" applyFont="1" applyFill="1" applyBorder="1" applyAlignment="1">
      <alignment horizontal="left" vertical="center" wrapText="1"/>
    </xf>
    <xf numFmtId="0" fontId="4" fillId="2" borderId="27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28" xfId="3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E4AAA2FE-7F58-41C0-B62C-31BF8D58B80D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141514</xdr:colOff>
      <xdr:row>0</xdr:row>
      <xdr:rowOff>40821</xdr:rowOff>
    </xdr:from>
    <xdr:to>
      <xdr:col>1</xdr:col>
      <xdr:colOff>1454603</xdr:colOff>
      <xdr:row>4</xdr:row>
      <xdr:rowOff>176892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029834C7-4DC1-4C40-9783-475EC238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" y="40821"/>
          <a:ext cx="1953169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68D11AE1-B565-492B-999F-97CF7C6607F2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1447799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427133A0-EFC3-4F09-8439-F6E2AEC6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7879" cy="1751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OYECTO%20CONSTRUCCION%20DELFA/2014%2005May%2003%20txt%2014va%20Edic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ROYECTOS%20%20DELFA/EDIFICIO%205%20NIVELES%20ING.%20ANGEL%20ROSARIO/Borrador%20de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EXCEL/FOLLETOS/2012/2012%20Nueva%20Edi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y%20Drive/Proyectos%20de%20Construccion/LISTOS/productores/READY/0-%202DO.%20ENTREGA%20DE%20PROYECTOS/58-%20LOS%20FRAILES%20-EXPENDIO%20-%20listo/PRESUPUESTO%20LOS%20FRAILES%20EXPEN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VOLUMETRIA LOS FRAILES EXPENDIO"/>
      <sheetName val="MEMORIA CALCULO"/>
      <sheetName val="Hoja2"/>
      <sheetName val="COMEDORES"/>
      <sheetName val="VOLUMEN Y ESPECIFICACIONES"/>
      <sheetName val="OTROS"/>
      <sheetName val="Hoja1"/>
    </sheetNames>
    <sheetDataSet>
      <sheetData sheetId="0" refreshError="1"/>
      <sheetData sheetId="1"/>
      <sheetData sheetId="2">
        <row r="28">
          <cell r="I28">
            <v>13.488999999999999</v>
          </cell>
        </row>
        <row r="52">
          <cell r="H52">
            <v>10.928000000000001</v>
          </cell>
        </row>
        <row r="69">
          <cell r="I69">
            <v>24.587999999999997</v>
          </cell>
        </row>
        <row r="91">
          <cell r="I91">
            <v>31.810437119999996</v>
          </cell>
        </row>
        <row r="115">
          <cell r="I115">
            <v>58.114499999999992</v>
          </cell>
        </row>
        <row r="120">
          <cell r="I120">
            <v>42.276999999999987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view="pageBreakPreview" topLeftCell="A36" zoomScale="70" zoomScaleNormal="100" zoomScaleSheetLayoutView="70" workbookViewId="0">
      <selection activeCell="C22" sqref="C22"/>
    </sheetView>
  </sheetViews>
  <sheetFormatPr baseColWidth="10" defaultColWidth="9.1640625" defaultRowHeight="15" x14ac:dyDescent="0.2"/>
  <cols>
    <col min="1" max="1" width="9.33203125" style="99" bestFit="1" customWidth="1"/>
    <col min="2" max="2" width="49.6640625" customWidth="1"/>
    <col min="3" max="3" width="10.83203125" bestFit="1" customWidth="1"/>
    <col min="5" max="5" width="19.83203125" customWidth="1"/>
    <col min="6" max="6" width="19.5" customWidth="1"/>
    <col min="7" max="7" width="25.1640625" customWidth="1"/>
  </cols>
  <sheetData>
    <row r="1" spans="1:7" ht="20" x14ac:dyDescent="0.2">
      <c r="A1" s="191" t="s">
        <v>0</v>
      </c>
      <c r="B1" s="191"/>
      <c r="C1" s="191"/>
      <c r="D1" s="191"/>
      <c r="E1" s="191"/>
      <c r="F1" s="191"/>
      <c r="G1" s="191"/>
    </row>
    <row r="2" spans="1:7" ht="20" x14ac:dyDescent="0.2">
      <c r="A2" s="191" t="s">
        <v>1</v>
      </c>
      <c r="B2" s="191"/>
      <c r="C2" s="191"/>
      <c r="D2" s="191"/>
      <c r="E2" s="191"/>
      <c r="F2" s="191"/>
      <c r="G2" s="191"/>
    </row>
    <row r="3" spans="1:7" ht="20" x14ac:dyDescent="0.2">
      <c r="A3" s="191" t="s">
        <v>2</v>
      </c>
      <c r="B3" s="191"/>
      <c r="C3" s="191"/>
      <c r="D3" s="191"/>
      <c r="E3" s="191"/>
      <c r="F3" s="191"/>
      <c r="G3" s="191"/>
    </row>
    <row r="4" spans="1:7" ht="20" x14ac:dyDescent="0.2">
      <c r="A4" s="191" t="s">
        <v>3</v>
      </c>
      <c r="B4" s="191"/>
      <c r="C4" s="191"/>
      <c r="D4" s="191"/>
      <c r="E4" s="191"/>
      <c r="F4" s="191"/>
      <c r="G4" s="191"/>
    </row>
    <row r="5" spans="1:7" ht="17" thickBot="1" x14ac:dyDescent="0.25">
      <c r="A5" s="1"/>
      <c r="B5" s="2"/>
      <c r="C5" s="1"/>
      <c r="D5" s="1"/>
      <c r="E5" s="3"/>
      <c r="F5" s="1"/>
    </row>
    <row r="6" spans="1:7" ht="18.75" customHeight="1" thickBot="1" x14ac:dyDescent="0.25">
      <c r="A6" s="4" t="s">
        <v>4</v>
      </c>
      <c r="B6" s="5" t="s">
        <v>5</v>
      </c>
      <c r="C6" s="6" t="s">
        <v>6</v>
      </c>
      <c r="D6" s="6" t="s">
        <v>7</v>
      </c>
      <c r="E6" s="7" t="s">
        <v>8</v>
      </c>
      <c r="F6" s="5" t="s">
        <v>9</v>
      </c>
      <c r="G6" s="8" t="s">
        <v>10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18" customHeight="1" thickBot="1" x14ac:dyDescent="0.25">
      <c r="A8" s="188"/>
      <c r="B8" s="189"/>
      <c r="C8" s="189"/>
      <c r="D8" s="189"/>
      <c r="E8" s="189"/>
      <c r="F8" s="189"/>
      <c r="G8" s="190"/>
    </row>
    <row r="9" spans="1:7" ht="24" customHeight="1" thickBot="1" x14ac:dyDescent="0.25">
      <c r="A9" s="13" t="s">
        <v>11</v>
      </c>
      <c r="B9" s="181" t="s">
        <v>12</v>
      </c>
      <c r="C9" s="182"/>
      <c r="D9" s="182"/>
      <c r="E9" s="182"/>
      <c r="F9" s="182"/>
      <c r="G9" s="14">
        <f>SUM(F10:F10)</f>
        <v>0</v>
      </c>
    </row>
    <row r="10" spans="1:7" ht="27" customHeight="1" x14ac:dyDescent="0.2">
      <c r="A10" s="13">
        <v>1.1000000000000001</v>
      </c>
      <c r="B10" s="15" t="s">
        <v>13</v>
      </c>
      <c r="C10" s="16">
        <f>+'[4]MEMORIA CALCULO'!H52</f>
        <v>10.928000000000001</v>
      </c>
      <c r="D10" s="17" t="s">
        <v>14</v>
      </c>
      <c r="E10" s="18"/>
      <c r="F10" s="18">
        <f>C10*E10</f>
        <v>0</v>
      </c>
      <c r="G10" s="19"/>
    </row>
    <row r="11" spans="1:7" ht="33" customHeight="1" x14ac:dyDescent="0.2">
      <c r="A11" s="13">
        <v>1.2</v>
      </c>
      <c r="B11" s="15" t="s">
        <v>15</v>
      </c>
      <c r="C11" s="16">
        <f>+'[4]MEMORIA CALCULO'!I28</f>
        <v>13.488999999999999</v>
      </c>
      <c r="D11" s="17" t="s">
        <v>16</v>
      </c>
      <c r="E11" s="18"/>
      <c r="F11" s="18">
        <f>C11*E11</f>
        <v>0</v>
      </c>
      <c r="G11" s="19"/>
    </row>
    <row r="12" spans="1:7" ht="17" thickBot="1" x14ac:dyDescent="0.25">
      <c r="A12" s="188"/>
      <c r="B12" s="189"/>
      <c r="C12" s="189"/>
      <c r="D12" s="189"/>
      <c r="E12" s="189"/>
      <c r="F12" s="189"/>
      <c r="G12" s="190"/>
    </row>
    <row r="13" spans="1:7" ht="23.5" customHeight="1" thickBot="1" x14ac:dyDescent="0.25">
      <c r="A13" s="13" t="s">
        <v>17</v>
      </c>
      <c r="B13" s="20" t="s">
        <v>18</v>
      </c>
      <c r="C13" s="16"/>
      <c r="D13" s="17"/>
      <c r="E13" s="21"/>
      <c r="F13" s="22"/>
      <c r="G13" s="23">
        <f>SUM(F14:F15)</f>
        <v>0</v>
      </c>
    </row>
    <row r="14" spans="1:7" ht="23.5" customHeight="1" x14ac:dyDescent="0.2">
      <c r="A14" s="13">
        <v>2.1</v>
      </c>
      <c r="B14" s="15" t="s">
        <v>19</v>
      </c>
      <c r="C14" s="16">
        <f>+'[4]MEMORIA CALCULO'!I69</f>
        <v>24.587999999999997</v>
      </c>
      <c r="D14" s="17" t="s">
        <v>16</v>
      </c>
      <c r="E14" s="18"/>
      <c r="F14" s="18">
        <f>C14*E14</f>
        <v>0</v>
      </c>
      <c r="G14" s="19"/>
    </row>
    <row r="15" spans="1:7" ht="23.5" customHeight="1" x14ac:dyDescent="0.2">
      <c r="A15" s="13">
        <v>2.2000000000000002</v>
      </c>
      <c r="B15" s="15" t="s">
        <v>20</v>
      </c>
      <c r="C15" s="16">
        <v>5</v>
      </c>
      <c r="D15" s="17" t="s">
        <v>16</v>
      </c>
      <c r="E15" s="18"/>
      <c r="F15" s="18">
        <f>C15*E15</f>
        <v>0</v>
      </c>
      <c r="G15" s="24"/>
    </row>
    <row r="16" spans="1:7" ht="18" customHeight="1" thickBot="1" x14ac:dyDescent="0.25">
      <c r="A16" s="188"/>
      <c r="B16" s="189"/>
      <c r="C16" s="189"/>
      <c r="D16" s="189"/>
      <c r="E16" s="189"/>
      <c r="F16" s="189"/>
      <c r="G16" s="190"/>
    </row>
    <row r="17" spans="1:13" ht="19.75" customHeight="1" thickBot="1" x14ac:dyDescent="0.25">
      <c r="A17" s="13" t="s">
        <v>21</v>
      </c>
      <c r="B17" s="181" t="s">
        <v>22</v>
      </c>
      <c r="C17" s="182"/>
      <c r="D17" s="182"/>
      <c r="E17" s="182"/>
      <c r="F17" s="183"/>
      <c r="G17" s="23">
        <f>SUM(F18:F19)</f>
        <v>0</v>
      </c>
    </row>
    <row r="18" spans="1:13" ht="36" customHeight="1" x14ac:dyDescent="0.2">
      <c r="A18" s="25">
        <v>3.1</v>
      </c>
      <c r="B18" s="15" t="s">
        <v>23</v>
      </c>
      <c r="C18" s="16">
        <f>+'[4]MEMORIA CALCULO'!I91</f>
        <v>31.810437119999996</v>
      </c>
      <c r="D18" s="17" t="s">
        <v>24</v>
      </c>
      <c r="E18" s="26"/>
      <c r="F18" s="27">
        <f>C18*E18</f>
        <v>0</v>
      </c>
      <c r="G18" s="28"/>
    </row>
    <row r="19" spans="1:13" ht="43.75" customHeight="1" x14ac:dyDescent="0.2">
      <c r="A19" s="25">
        <v>3.2</v>
      </c>
      <c r="B19" s="15" t="s">
        <v>25</v>
      </c>
      <c r="C19" s="16">
        <f>+C18</f>
        <v>31.810437119999996</v>
      </c>
      <c r="D19" s="17" t="s">
        <v>7</v>
      </c>
      <c r="E19" s="26"/>
      <c r="F19" s="27">
        <f>C19*E19</f>
        <v>0</v>
      </c>
      <c r="G19" s="28"/>
    </row>
    <row r="20" spans="1:13" ht="18" customHeight="1" thickBot="1" x14ac:dyDescent="0.25">
      <c r="A20" s="184"/>
      <c r="B20" s="185"/>
      <c r="C20" s="185"/>
      <c r="D20" s="185"/>
      <c r="E20" s="185"/>
      <c r="F20" s="185"/>
      <c r="G20" s="186"/>
    </row>
    <row r="21" spans="1:13" ht="22.75" customHeight="1" thickBot="1" x14ac:dyDescent="0.25">
      <c r="A21" s="13" t="s">
        <v>26</v>
      </c>
      <c r="B21" s="181" t="s">
        <v>27</v>
      </c>
      <c r="C21" s="182"/>
      <c r="D21" s="182"/>
      <c r="E21" s="182"/>
      <c r="F21" s="182"/>
      <c r="G21" s="23">
        <f>SUM(F22:F24)</f>
        <v>0</v>
      </c>
    </row>
    <row r="22" spans="1:13" ht="40.25" customHeight="1" x14ac:dyDescent="0.2">
      <c r="A22" s="13">
        <v>4.0999999999999996</v>
      </c>
      <c r="B22" s="32" t="s">
        <v>28</v>
      </c>
      <c r="C22" s="33">
        <v>1</v>
      </c>
      <c r="D22" s="32" t="s">
        <v>7</v>
      </c>
      <c r="E22" s="26"/>
      <c r="F22" s="27">
        <f t="shared" ref="F22:F24" si="0">C22*E22</f>
        <v>0</v>
      </c>
      <c r="G22" s="34"/>
    </row>
    <row r="23" spans="1:13" ht="26.5" customHeight="1" x14ac:dyDescent="0.2">
      <c r="A23" s="13">
        <v>4.2</v>
      </c>
      <c r="B23" s="32" t="s">
        <v>29</v>
      </c>
      <c r="C23" s="35">
        <v>1</v>
      </c>
      <c r="D23" s="36" t="s">
        <v>30</v>
      </c>
      <c r="E23" s="37"/>
      <c r="F23" s="38">
        <f t="shared" si="0"/>
        <v>0</v>
      </c>
      <c r="G23" s="28"/>
    </row>
    <row r="24" spans="1:13" ht="26.5" customHeight="1" x14ac:dyDescent="0.2">
      <c r="A24" s="13">
        <v>4.3</v>
      </c>
      <c r="B24" s="15" t="s">
        <v>31</v>
      </c>
      <c r="C24" s="16">
        <v>1</v>
      </c>
      <c r="D24" s="17" t="s">
        <v>7</v>
      </c>
      <c r="E24" s="39"/>
      <c r="F24" s="27">
        <f t="shared" si="0"/>
        <v>0</v>
      </c>
      <c r="G24" s="28"/>
    </row>
    <row r="25" spans="1:13" ht="19" thickBot="1" x14ac:dyDescent="0.25">
      <c r="A25" s="184"/>
      <c r="B25" s="185"/>
      <c r="C25" s="185"/>
      <c r="D25" s="185"/>
      <c r="E25" s="185"/>
      <c r="F25" s="185"/>
      <c r="G25" s="186"/>
      <c r="K25" s="176"/>
      <c r="L25" s="176"/>
      <c r="M25" s="176"/>
    </row>
    <row r="26" spans="1:13" ht="27" customHeight="1" thickBot="1" x14ac:dyDescent="0.25">
      <c r="A26" s="13" t="s">
        <v>32</v>
      </c>
      <c r="B26" s="181" t="s">
        <v>33</v>
      </c>
      <c r="C26" s="182"/>
      <c r="D26" s="182"/>
      <c r="E26" s="182"/>
      <c r="F26" s="183"/>
      <c r="G26" s="23">
        <f>SUM(F27:F32)</f>
        <v>0</v>
      </c>
      <c r="K26" s="176"/>
      <c r="L26" s="176"/>
      <c r="M26" s="176"/>
    </row>
    <row r="27" spans="1:13" ht="27" customHeight="1" x14ac:dyDescent="0.2">
      <c r="A27" s="25">
        <v>4.0999999999999996</v>
      </c>
      <c r="B27" s="41" t="s">
        <v>34</v>
      </c>
      <c r="C27" s="42">
        <v>2</v>
      </c>
      <c r="D27" s="43" t="s">
        <v>7</v>
      </c>
      <c r="E27" s="37"/>
      <c r="F27" s="38">
        <f t="shared" ref="F27:F32" si="1">C27*E27</f>
        <v>0</v>
      </c>
      <c r="G27" s="28"/>
    </row>
    <row r="28" spans="1:13" ht="27" customHeight="1" x14ac:dyDescent="0.2">
      <c r="A28" s="25">
        <v>4.2</v>
      </c>
      <c r="B28" s="41" t="s">
        <v>35</v>
      </c>
      <c r="C28" s="42">
        <v>2</v>
      </c>
      <c r="D28" s="43" t="s">
        <v>7</v>
      </c>
      <c r="E28" s="37"/>
      <c r="F28" s="38">
        <f t="shared" si="1"/>
        <v>0</v>
      </c>
      <c r="G28" s="28"/>
    </row>
    <row r="29" spans="1:13" ht="27" customHeight="1" x14ac:dyDescent="0.2">
      <c r="A29" s="25">
        <v>4.3</v>
      </c>
      <c r="B29" s="41" t="s">
        <v>36</v>
      </c>
      <c r="C29" s="44">
        <f>+C27+C28</f>
        <v>4</v>
      </c>
      <c r="D29" s="43" t="s">
        <v>7</v>
      </c>
      <c r="E29" s="37"/>
      <c r="F29" s="38">
        <f t="shared" si="1"/>
        <v>0</v>
      </c>
      <c r="G29" s="28"/>
    </row>
    <row r="30" spans="1:13" ht="27" customHeight="1" x14ac:dyDescent="0.2">
      <c r="A30" s="25">
        <v>4.4000000000000004</v>
      </c>
      <c r="B30" s="41" t="s">
        <v>37</v>
      </c>
      <c r="C30" s="44">
        <v>1</v>
      </c>
      <c r="D30" s="43" t="s">
        <v>7</v>
      </c>
      <c r="E30" s="37"/>
      <c r="F30" s="38">
        <f t="shared" si="1"/>
        <v>0</v>
      </c>
      <c r="G30" s="28"/>
    </row>
    <row r="31" spans="1:13" ht="27" customHeight="1" x14ac:dyDescent="0.2">
      <c r="A31" s="25">
        <v>4.5</v>
      </c>
      <c r="B31" s="41" t="s">
        <v>38</v>
      </c>
      <c r="C31" s="42">
        <v>2</v>
      </c>
      <c r="D31" s="43" t="s">
        <v>7</v>
      </c>
      <c r="E31" s="37"/>
      <c r="F31" s="38">
        <f t="shared" si="1"/>
        <v>0</v>
      </c>
      <c r="G31" s="28"/>
    </row>
    <row r="32" spans="1:13" ht="27" customHeight="1" x14ac:dyDescent="0.2">
      <c r="A32" s="25">
        <v>4.5999999999999996</v>
      </c>
      <c r="B32" s="41" t="s">
        <v>39</v>
      </c>
      <c r="C32" s="42">
        <v>2</v>
      </c>
      <c r="D32" s="43" t="s">
        <v>7</v>
      </c>
      <c r="E32" s="37"/>
      <c r="F32" s="38">
        <f t="shared" si="1"/>
        <v>0</v>
      </c>
      <c r="G32" s="28"/>
    </row>
    <row r="33" spans="1:7" ht="18" customHeight="1" thickBot="1" x14ac:dyDescent="0.25">
      <c r="A33" s="184"/>
      <c r="B33" s="185"/>
      <c r="C33" s="185"/>
      <c r="D33" s="185"/>
      <c r="E33" s="185"/>
      <c r="F33" s="185"/>
      <c r="G33" s="186"/>
    </row>
    <row r="34" spans="1:7" ht="24" customHeight="1" thickBot="1" x14ac:dyDescent="0.25">
      <c r="A34" s="13" t="s">
        <v>32</v>
      </c>
      <c r="B34" s="181" t="s">
        <v>40</v>
      </c>
      <c r="C34" s="182"/>
      <c r="D34" s="182"/>
      <c r="E34" s="182"/>
      <c r="F34" s="183"/>
      <c r="G34" s="23">
        <f>SUM(F35:F38)</f>
        <v>0</v>
      </c>
    </row>
    <row r="35" spans="1:7" ht="44.5" customHeight="1" x14ac:dyDescent="0.2">
      <c r="A35" s="25">
        <v>5.0999999999999996</v>
      </c>
      <c r="B35" s="41" t="s">
        <v>41</v>
      </c>
      <c r="C35" s="42">
        <f>+'[4]MEMORIA CALCULO'!I115</f>
        <v>58.114499999999992</v>
      </c>
      <c r="D35" s="43" t="s">
        <v>16</v>
      </c>
      <c r="E35" s="37"/>
      <c r="F35" s="38">
        <f t="shared" ref="F35:F38" si="2">C35*E35</f>
        <v>0</v>
      </c>
      <c r="G35" s="28"/>
    </row>
    <row r="36" spans="1:7" ht="44.5" customHeight="1" x14ac:dyDescent="0.2">
      <c r="A36" s="25">
        <v>5.2</v>
      </c>
      <c r="B36" s="41" t="s">
        <v>42</v>
      </c>
      <c r="C36" s="42">
        <v>26</v>
      </c>
      <c r="D36" s="43" t="s">
        <v>16</v>
      </c>
      <c r="E36" s="37"/>
      <c r="F36" s="38">
        <f t="shared" si="2"/>
        <v>0</v>
      </c>
      <c r="G36" s="28"/>
    </row>
    <row r="37" spans="1:7" ht="63.5" customHeight="1" x14ac:dyDescent="0.2">
      <c r="A37" s="25">
        <v>5.3</v>
      </c>
      <c r="B37" s="41" t="s">
        <v>43</v>
      </c>
      <c r="C37" s="42">
        <f>+C35</f>
        <v>58.114499999999992</v>
      </c>
      <c r="D37" s="43" t="s">
        <v>16</v>
      </c>
      <c r="E37" s="37"/>
      <c r="F37" s="38">
        <f t="shared" si="2"/>
        <v>0</v>
      </c>
      <c r="G37" s="28"/>
    </row>
    <row r="38" spans="1:7" ht="63.5" customHeight="1" x14ac:dyDescent="0.2">
      <c r="A38" s="25">
        <v>5.4</v>
      </c>
      <c r="B38" s="41" t="s">
        <v>44</v>
      </c>
      <c r="C38" s="42">
        <f>+'[4]MEMORIA CALCULO'!I120</f>
        <v>42.276999999999987</v>
      </c>
      <c r="D38" s="43" t="s">
        <v>16</v>
      </c>
      <c r="E38" s="37"/>
      <c r="F38" s="38">
        <f t="shared" si="2"/>
        <v>0</v>
      </c>
      <c r="G38" s="28"/>
    </row>
    <row r="39" spans="1:7" ht="18" customHeight="1" thickBot="1" x14ac:dyDescent="0.25">
      <c r="A39" s="29"/>
      <c r="B39" s="30"/>
      <c r="C39" s="30"/>
      <c r="D39" s="30"/>
      <c r="E39" s="30"/>
      <c r="F39" s="30"/>
      <c r="G39" s="31"/>
    </row>
    <row r="40" spans="1:7" ht="18" customHeight="1" thickBot="1" x14ac:dyDescent="0.25">
      <c r="A40" s="25" t="s">
        <v>45</v>
      </c>
      <c r="B40" s="181" t="s">
        <v>46</v>
      </c>
      <c r="C40" s="182"/>
      <c r="D40" s="182"/>
      <c r="E40" s="182"/>
      <c r="F40" s="187"/>
      <c r="G40" s="23">
        <f>SUM(F41:F45)</f>
        <v>0</v>
      </c>
    </row>
    <row r="41" spans="1:7" ht="26" customHeight="1" x14ac:dyDescent="0.2">
      <c r="A41" s="25">
        <v>9.1</v>
      </c>
      <c r="B41" s="45" t="s">
        <v>47</v>
      </c>
      <c r="C41" s="46">
        <v>1</v>
      </c>
      <c r="D41" s="47" t="s">
        <v>48</v>
      </c>
      <c r="E41" s="48"/>
      <c r="F41" s="49">
        <f t="shared" ref="F41:F45" si="3">C41*E41</f>
        <v>0</v>
      </c>
      <c r="G41" s="34"/>
    </row>
    <row r="42" spans="1:7" ht="26" customHeight="1" x14ac:dyDescent="0.2">
      <c r="A42" s="25">
        <v>9.1999999999999993</v>
      </c>
      <c r="B42" s="45" t="s">
        <v>49</v>
      </c>
      <c r="C42" s="50">
        <v>1</v>
      </c>
      <c r="D42" s="51" t="s">
        <v>30</v>
      </c>
      <c r="E42" s="52"/>
      <c r="F42" s="49">
        <f t="shared" si="3"/>
        <v>0</v>
      </c>
      <c r="G42" s="34"/>
    </row>
    <row r="43" spans="1:7" ht="34.25" customHeight="1" x14ac:dyDescent="0.2">
      <c r="A43" s="53">
        <v>9.4</v>
      </c>
      <c r="B43" s="54" t="s">
        <v>50</v>
      </c>
      <c r="C43" s="55">
        <v>2</v>
      </c>
      <c r="D43" s="56" t="s">
        <v>7</v>
      </c>
      <c r="E43" s="57"/>
      <c r="F43" s="58">
        <f t="shared" si="3"/>
        <v>0</v>
      </c>
      <c r="G43" s="28"/>
    </row>
    <row r="44" spans="1:7" ht="21.5" customHeight="1" x14ac:dyDescent="0.2">
      <c r="A44" s="53">
        <v>9.6</v>
      </c>
      <c r="B44" s="41" t="s">
        <v>51</v>
      </c>
      <c r="C44" s="50">
        <v>1</v>
      </c>
      <c r="D44" s="51" t="s">
        <v>7</v>
      </c>
      <c r="E44" s="52"/>
      <c r="F44" s="58">
        <f t="shared" si="3"/>
        <v>0</v>
      </c>
      <c r="G44" s="28"/>
    </row>
    <row r="45" spans="1:7" ht="24" customHeight="1" thickBot="1" x14ac:dyDescent="0.25">
      <c r="A45" s="59">
        <v>9.6999999999999993</v>
      </c>
      <c r="B45" s="60" t="s">
        <v>52</v>
      </c>
      <c r="C45" s="50">
        <v>1</v>
      </c>
      <c r="D45" s="51" t="s">
        <v>7</v>
      </c>
      <c r="E45" s="52"/>
      <c r="F45" s="61">
        <f t="shared" si="3"/>
        <v>0</v>
      </c>
      <c r="G45" s="28"/>
    </row>
    <row r="46" spans="1:7" ht="20.5" customHeight="1" thickBot="1" x14ac:dyDescent="0.25">
      <c r="A46" s="62"/>
      <c r="B46" s="63" t="s">
        <v>53</v>
      </c>
      <c r="C46" s="64"/>
      <c r="D46" s="64"/>
      <c r="E46" s="65"/>
      <c r="F46" s="65"/>
      <c r="G46" s="66">
        <f>SUM(G8:G42)</f>
        <v>0</v>
      </c>
    </row>
    <row r="47" spans="1:7" ht="20.5" customHeight="1" x14ac:dyDescent="0.2">
      <c r="A47" s="67"/>
      <c r="B47" s="68" t="s">
        <v>54</v>
      </c>
      <c r="C47" s="69">
        <v>0.1</v>
      </c>
      <c r="D47" s="70"/>
      <c r="E47" s="179">
        <f>G46</f>
        <v>0</v>
      </c>
      <c r="F47" s="180"/>
      <c r="G47" s="71">
        <f t="shared" ref="G47:G52" si="4">+$G$46*C47</f>
        <v>0</v>
      </c>
    </row>
    <row r="48" spans="1:7" ht="20.5" customHeight="1" x14ac:dyDescent="0.2">
      <c r="A48" s="72"/>
      <c r="B48" s="73" t="s">
        <v>55</v>
      </c>
      <c r="C48" s="74">
        <v>0.04</v>
      </c>
      <c r="D48" s="75"/>
      <c r="E48" s="175">
        <f>E47</f>
        <v>0</v>
      </c>
      <c r="F48" s="175"/>
      <c r="G48" s="71">
        <f t="shared" si="4"/>
        <v>0</v>
      </c>
    </row>
    <row r="49" spans="1:7" ht="20.5" customHeight="1" x14ac:dyDescent="0.2">
      <c r="A49" s="72"/>
      <c r="B49" s="73" t="s">
        <v>56</v>
      </c>
      <c r="C49" s="74">
        <v>0.04</v>
      </c>
      <c r="D49" s="75"/>
      <c r="E49" s="175">
        <f>E48</f>
        <v>0</v>
      </c>
      <c r="F49" s="175"/>
      <c r="G49" s="71">
        <f t="shared" si="4"/>
        <v>0</v>
      </c>
    </row>
    <row r="50" spans="1:7" ht="20.5" customHeight="1" x14ac:dyDescent="0.2">
      <c r="A50" s="72"/>
      <c r="B50" s="73" t="s">
        <v>57</v>
      </c>
      <c r="C50" s="74">
        <v>0.03</v>
      </c>
      <c r="D50" s="75"/>
      <c r="E50" s="175">
        <f>E49</f>
        <v>0</v>
      </c>
      <c r="F50" s="175"/>
      <c r="G50" s="71">
        <f t="shared" si="4"/>
        <v>0</v>
      </c>
    </row>
    <row r="51" spans="1:7" ht="20.5" customHeight="1" x14ac:dyDescent="0.2">
      <c r="A51" s="72"/>
      <c r="B51" s="73" t="s">
        <v>58</v>
      </c>
      <c r="C51" s="74">
        <v>0.01</v>
      </c>
      <c r="D51" s="75"/>
      <c r="E51" s="175">
        <f>E50</f>
        <v>0</v>
      </c>
      <c r="F51" s="175"/>
      <c r="G51" s="71">
        <f t="shared" si="4"/>
        <v>0</v>
      </c>
    </row>
    <row r="52" spans="1:7" ht="20.5" customHeight="1" x14ac:dyDescent="0.2">
      <c r="A52" s="72"/>
      <c r="B52" s="73" t="s">
        <v>59</v>
      </c>
      <c r="C52" s="76">
        <v>1E-3</v>
      </c>
      <c r="D52" s="75"/>
      <c r="E52" s="175">
        <f>E51</f>
        <v>0</v>
      </c>
      <c r="F52" s="175"/>
      <c r="G52" s="71">
        <f t="shared" si="4"/>
        <v>0</v>
      </c>
    </row>
    <row r="53" spans="1:7" ht="20.5" customHeight="1" thickBot="1" x14ac:dyDescent="0.25">
      <c r="A53" s="72"/>
      <c r="B53" s="73" t="s">
        <v>60</v>
      </c>
      <c r="C53" s="74">
        <v>0.18</v>
      </c>
      <c r="D53" s="75"/>
      <c r="E53" s="175">
        <f>G47</f>
        <v>0</v>
      </c>
      <c r="F53" s="175"/>
      <c r="G53" s="77">
        <f>+G47*C53</f>
        <v>0</v>
      </c>
    </row>
    <row r="54" spans="1:7" ht="20.5" customHeight="1" thickBot="1" x14ac:dyDescent="0.25">
      <c r="A54" s="78"/>
      <c r="B54" s="79" t="s">
        <v>61</v>
      </c>
      <c r="C54" s="80"/>
      <c r="D54" s="80"/>
      <c r="E54" s="81"/>
      <c r="F54" s="82"/>
      <c r="G54" s="66">
        <f t="shared" ref="G54" si="5">SUM(G47:G53)</f>
        <v>0</v>
      </c>
    </row>
    <row r="55" spans="1:7" ht="20.5" customHeight="1" thickBot="1" x14ac:dyDescent="0.25">
      <c r="A55" s="83"/>
      <c r="B55" s="84" t="s">
        <v>62</v>
      </c>
      <c r="C55" s="84"/>
      <c r="D55" s="84"/>
      <c r="E55" s="85"/>
      <c r="F55" s="86"/>
      <c r="G55" s="87">
        <f t="shared" ref="G55" si="6">+G46+G54</f>
        <v>0</v>
      </c>
    </row>
    <row r="56" spans="1:7" ht="18" x14ac:dyDescent="0.2">
      <c r="A56" s="88"/>
      <c r="B56" s="89"/>
      <c r="C56" s="90"/>
      <c r="D56" s="90"/>
      <c r="E56" s="90"/>
      <c r="F56" s="91"/>
    </row>
    <row r="57" spans="1:7" ht="20" x14ac:dyDescent="0.2">
      <c r="A57" s="88"/>
      <c r="B57" s="92"/>
      <c r="C57" s="90"/>
      <c r="D57" s="90"/>
      <c r="E57" s="90"/>
      <c r="F57" s="91"/>
    </row>
    <row r="58" spans="1:7" ht="18" x14ac:dyDescent="0.2">
      <c r="A58" s="88"/>
      <c r="B58" s="90"/>
      <c r="C58" s="90"/>
      <c r="D58" s="90"/>
      <c r="E58" s="90"/>
      <c r="F58" s="93"/>
    </row>
    <row r="59" spans="1:7" ht="18" x14ac:dyDescent="0.2">
      <c r="A59" s="88"/>
      <c r="B59" s="94"/>
      <c r="C59" s="90"/>
      <c r="D59" s="90"/>
      <c r="E59" s="176"/>
      <c r="F59" s="176"/>
    </row>
    <row r="60" spans="1:7" ht="18" x14ac:dyDescent="0.2">
      <c r="A60" s="88"/>
      <c r="B60" s="95"/>
      <c r="C60" s="90"/>
      <c r="D60" s="90"/>
      <c r="E60" s="177"/>
      <c r="F60" s="177"/>
    </row>
    <row r="61" spans="1:7" ht="18" x14ac:dyDescent="0.2">
      <c r="A61" s="96"/>
      <c r="B61" s="95"/>
      <c r="C61" s="90"/>
      <c r="D61" s="90"/>
      <c r="E61" s="177"/>
      <c r="F61" s="177"/>
    </row>
    <row r="62" spans="1:7" ht="18" x14ac:dyDescent="0.2">
      <c r="A62" s="96"/>
      <c r="B62" s="90"/>
      <c r="C62" s="90"/>
      <c r="D62" s="40"/>
      <c r="E62" s="40"/>
      <c r="F62" s="40"/>
    </row>
    <row r="63" spans="1:7" ht="18" x14ac:dyDescent="0.2">
      <c r="A63" s="96"/>
      <c r="B63" s="90"/>
      <c r="C63" s="90"/>
      <c r="D63" s="40"/>
      <c r="E63" s="40"/>
      <c r="F63" s="40"/>
    </row>
    <row r="64" spans="1:7" ht="18" x14ac:dyDescent="0.2">
      <c r="A64" s="96"/>
      <c r="B64" s="90"/>
      <c r="C64" s="90"/>
      <c r="D64" s="90"/>
      <c r="E64" s="91"/>
      <c r="F64" s="90"/>
    </row>
    <row r="65" spans="2:7" ht="22" x14ac:dyDescent="0.3">
      <c r="B65" s="92"/>
      <c r="C65" s="97"/>
      <c r="D65" s="97"/>
      <c r="E65" s="98"/>
      <c r="F65" s="97"/>
    </row>
    <row r="66" spans="2:7" x14ac:dyDescent="0.2">
      <c r="E66" s="178"/>
      <c r="F66" s="178"/>
      <c r="G66" s="178"/>
    </row>
    <row r="67" spans="2:7" ht="21" x14ac:dyDescent="0.3">
      <c r="C67" s="97"/>
      <c r="D67" s="97"/>
      <c r="E67" s="174"/>
      <c r="F67" s="174"/>
      <c r="G67" s="174"/>
    </row>
    <row r="68" spans="2:7" ht="21" x14ac:dyDescent="0.3">
      <c r="C68" s="97"/>
      <c r="D68" s="97"/>
      <c r="E68" s="174"/>
      <c r="F68" s="174"/>
      <c r="G68" s="174"/>
    </row>
  </sheetData>
  <mergeCells count="31">
    <mergeCell ref="B9:F9"/>
    <mergeCell ref="A1:G1"/>
    <mergeCell ref="A2:G2"/>
    <mergeCell ref="A3:G3"/>
    <mergeCell ref="A4:G4"/>
    <mergeCell ref="A8:G8"/>
    <mergeCell ref="A12:G12"/>
    <mergeCell ref="A16:G16"/>
    <mergeCell ref="B17:F17"/>
    <mergeCell ref="A20:G20"/>
    <mergeCell ref="B21:F21"/>
    <mergeCell ref="E52:F52"/>
    <mergeCell ref="K25:M25"/>
    <mergeCell ref="B26:F26"/>
    <mergeCell ref="K26:M26"/>
    <mergeCell ref="A33:G33"/>
    <mergeCell ref="B34:F34"/>
    <mergeCell ref="B40:F40"/>
    <mergeCell ref="A25:G25"/>
    <mergeCell ref="E47:F47"/>
    <mergeCell ref="E48:F48"/>
    <mergeCell ref="E49:F49"/>
    <mergeCell ref="E50:F50"/>
    <mergeCell ref="E51:F51"/>
    <mergeCell ref="E68:G68"/>
    <mergeCell ref="E53:F53"/>
    <mergeCell ref="E59:F59"/>
    <mergeCell ref="E60:F60"/>
    <mergeCell ref="E61:F61"/>
    <mergeCell ref="E66:G66"/>
    <mergeCell ref="E67:G67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3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6"/>
  <sheetViews>
    <sheetView view="pageBreakPreview" zoomScale="70" zoomScaleNormal="100" zoomScaleSheetLayoutView="70" workbookViewId="0">
      <selection activeCell="C22" sqref="C22"/>
    </sheetView>
  </sheetViews>
  <sheetFormatPr baseColWidth="10" defaultColWidth="9.1640625" defaultRowHeight="15" x14ac:dyDescent="0.2"/>
  <cols>
    <col min="1" max="1" width="9.33203125" style="99" bestFit="1" customWidth="1"/>
    <col min="2" max="2" width="49.6640625" customWidth="1"/>
    <col min="3" max="3" width="10.83203125" bestFit="1" customWidth="1"/>
    <col min="5" max="5" width="19.83203125" customWidth="1"/>
    <col min="6" max="6" width="19.5" customWidth="1"/>
    <col min="7" max="7" width="25.1640625" customWidth="1"/>
    <col min="8" max="9" width="25.1640625" hidden="1" customWidth="1"/>
    <col min="10" max="10" width="20.83203125" hidden="1" customWidth="1"/>
    <col min="11" max="11" width="24.5" hidden="1" customWidth="1"/>
    <col min="12" max="12" width="30" hidden="1" customWidth="1"/>
  </cols>
  <sheetData>
    <row r="1" spans="1:12" ht="31.75" customHeight="1" x14ac:dyDescent="0.2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31.75" customHeight="1" x14ac:dyDescent="0.2">
      <c r="A2" s="191" t="s">
        <v>63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31.75" customHeight="1" x14ac:dyDescent="0.2">
      <c r="A3" s="191" t="s">
        <v>64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ht="31.75" customHeight="1" x14ac:dyDescent="0.2">
      <c r="A4" s="191" t="s">
        <v>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ht="31.75" customHeight="1" thickBot="1" x14ac:dyDescent="0.25">
      <c r="A5" s="1"/>
      <c r="B5" s="2"/>
      <c r="C5" s="1"/>
      <c r="D5" s="1"/>
      <c r="E5" s="3"/>
      <c r="F5" s="1"/>
    </row>
    <row r="6" spans="1:12" ht="20" thickBot="1" x14ac:dyDescent="0.25">
      <c r="A6" s="4" t="s">
        <v>4</v>
      </c>
      <c r="B6" s="5" t="s">
        <v>5</v>
      </c>
      <c r="C6" s="6" t="s">
        <v>6</v>
      </c>
      <c r="D6" s="6" t="s">
        <v>7</v>
      </c>
      <c r="E6" s="7" t="s">
        <v>8</v>
      </c>
      <c r="F6" s="5" t="s">
        <v>9</v>
      </c>
      <c r="G6" s="8" t="s">
        <v>10</v>
      </c>
      <c r="H6" s="196" t="s">
        <v>65</v>
      </c>
      <c r="I6" s="197"/>
      <c r="J6" s="198"/>
      <c r="K6" s="197" t="s">
        <v>66</v>
      </c>
      <c r="L6" s="198"/>
    </row>
    <row r="7" spans="1:12" ht="20" thickBot="1" x14ac:dyDescent="0.25">
      <c r="A7" s="9"/>
      <c r="B7" s="8"/>
      <c r="C7" s="10"/>
      <c r="D7" s="10"/>
      <c r="E7" s="11"/>
      <c r="F7" s="12"/>
      <c r="G7" s="12"/>
      <c r="H7" s="101" t="s">
        <v>67</v>
      </c>
      <c r="I7" s="102" t="s">
        <v>68</v>
      </c>
      <c r="J7" s="103" t="s">
        <v>69</v>
      </c>
      <c r="K7" s="104" t="s">
        <v>70</v>
      </c>
      <c r="L7" s="105" t="s">
        <v>71</v>
      </c>
    </row>
    <row r="8" spans="1:12" ht="25.75" customHeight="1" thickBot="1" x14ac:dyDescent="0.25">
      <c r="A8" s="106" t="s">
        <v>11</v>
      </c>
      <c r="B8" s="195" t="s">
        <v>72</v>
      </c>
      <c r="C8" s="193"/>
      <c r="D8" s="193"/>
      <c r="E8" s="193"/>
      <c r="F8" s="194"/>
      <c r="G8" s="107">
        <f>SUM(F9:F10)</f>
        <v>0</v>
      </c>
      <c r="H8" s="108"/>
      <c r="I8" s="109"/>
      <c r="J8" s="110"/>
      <c r="K8" s="108"/>
      <c r="L8" s="109"/>
    </row>
    <row r="9" spans="1:12" ht="26.5" customHeight="1" x14ac:dyDescent="0.2">
      <c r="A9" s="111">
        <v>1.1000000000000001</v>
      </c>
      <c r="B9" s="112" t="s">
        <v>73</v>
      </c>
      <c r="C9" s="113">
        <v>4</v>
      </c>
      <c r="D9" s="114" t="s">
        <v>7</v>
      </c>
      <c r="E9" s="115"/>
      <c r="F9" s="116">
        <f>C9*E9</f>
        <v>0</v>
      </c>
      <c r="G9" s="117"/>
      <c r="H9" s="108"/>
      <c r="I9" s="109"/>
      <c r="J9" s="110"/>
      <c r="K9" s="108"/>
      <c r="L9" s="109"/>
    </row>
    <row r="10" spans="1:12" ht="38" x14ac:dyDescent="0.2">
      <c r="A10" s="13">
        <v>1.2</v>
      </c>
      <c r="B10" s="112" t="s">
        <v>74</v>
      </c>
      <c r="C10" s="113">
        <v>2</v>
      </c>
      <c r="D10" s="114" t="s">
        <v>7</v>
      </c>
      <c r="E10" s="115"/>
      <c r="F10" s="116">
        <f>C10*E10</f>
        <v>0</v>
      </c>
      <c r="G10" s="24"/>
      <c r="H10" s="118">
        <f>+F10</f>
        <v>0</v>
      </c>
      <c r="I10" s="119"/>
      <c r="J10" s="120"/>
      <c r="K10" s="118"/>
      <c r="L10" s="119"/>
    </row>
    <row r="11" spans="1:12" ht="18" customHeight="1" thickBot="1" x14ac:dyDescent="0.25">
      <c r="A11" s="188"/>
      <c r="B11" s="189"/>
      <c r="C11" s="189"/>
      <c r="D11" s="189"/>
      <c r="E11" s="189"/>
      <c r="F11" s="189"/>
      <c r="G11" s="190"/>
      <c r="H11" s="108"/>
      <c r="I11" s="109"/>
      <c r="J11" s="121"/>
      <c r="K11" s="122"/>
      <c r="L11" s="123"/>
    </row>
    <row r="12" spans="1:12" ht="27.5" customHeight="1" thickBot="1" x14ac:dyDescent="0.25">
      <c r="A12" s="13" t="s">
        <v>17</v>
      </c>
      <c r="B12" s="181" t="s">
        <v>75</v>
      </c>
      <c r="C12" s="182"/>
      <c r="D12" s="182"/>
      <c r="E12" s="182"/>
      <c r="F12" s="182"/>
      <c r="G12" s="107">
        <f>SUM(F13:F14)</f>
        <v>0</v>
      </c>
      <c r="H12" s="108"/>
      <c r="I12" s="109"/>
      <c r="J12" s="110"/>
      <c r="K12" s="108"/>
      <c r="L12" s="109"/>
    </row>
    <row r="13" spans="1:12" ht="37.75" customHeight="1" x14ac:dyDescent="0.2">
      <c r="A13" s="13">
        <v>2.1</v>
      </c>
      <c r="B13" s="15" t="s">
        <v>76</v>
      </c>
      <c r="C13" s="16">
        <f>(2*2+0.6*2)*0.45*0.25*1.1</f>
        <v>0.64350000000000018</v>
      </c>
      <c r="D13" s="17" t="s">
        <v>14</v>
      </c>
      <c r="E13" s="21"/>
      <c r="F13" s="116">
        <f>C13*E13</f>
        <v>0</v>
      </c>
      <c r="G13" s="24"/>
      <c r="H13" s="118">
        <f>+F13</f>
        <v>0</v>
      </c>
      <c r="I13" s="119"/>
      <c r="J13" s="120"/>
      <c r="K13" s="118"/>
      <c r="L13" s="119"/>
    </row>
    <row r="14" spans="1:12" ht="33.5" customHeight="1" x14ac:dyDescent="0.2">
      <c r="A14" s="13">
        <v>2.2000000000000002</v>
      </c>
      <c r="B14" s="15" t="s">
        <v>77</v>
      </c>
      <c r="C14" s="16">
        <v>1</v>
      </c>
      <c r="D14" s="17" t="s">
        <v>78</v>
      </c>
      <c r="E14" s="18"/>
      <c r="F14" s="116">
        <f>C14*E14</f>
        <v>0</v>
      </c>
      <c r="G14" s="24"/>
      <c r="H14" s="118">
        <f>+F14</f>
        <v>0</v>
      </c>
      <c r="I14" s="119"/>
      <c r="J14" s="120"/>
      <c r="K14" s="118"/>
      <c r="L14" s="119"/>
    </row>
    <row r="15" spans="1:12" ht="17" thickBot="1" x14ac:dyDescent="0.25">
      <c r="A15" s="188"/>
      <c r="B15" s="189"/>
      <c r="C15" s="189"/>
      <c r="D15" s="189"/>
      <c r="E15" s="189"/>
      <c r="F15" s="189"/>
      <c r="G15" s="190"/>
      <c r="H15" s="108"/>
      <c r="I15" s="109"/>
      <c r="J15" s="121"/>
      <c r="K15" s="122"/>
      <c r="L15" s="123"/>
    </row>
    <row r="16" spans="1:12" ht="25.75" customHeight="1" thickBot="1" x14ac:dyDescent="0.25">
      <c r="A16" s="13" t="s">
        <v>21</v>
      </c>
      <c r="B16" s="181" t="s">
        <v>22</v>
      </c>
      <c r="C16" s="182"/>
      <c r="D16" s="182"/>
      <c r="E16" s="182"/>
      <c r="F16" s="183"/>
      <c r="G16" s="23">
        <f>SUM(F17:F18)</f>
        <v>0</v>
      </c>
      <c r="H16" s="124"/>
      <c r="I16" s="125"/>
      <c r="J16" s="126"/>
      <c r="K16" s="124"/>
      <c r="L16" s="125"/>
    </row>
    <row r="17" spans="1:12" ht="36" customHeight="1" x14ac:dyDescent="0.2">
      <c r="A17" s="25">
        <v>3.1</v>
      </c>
      <c r="B17" s="15" t="s">
        <v>79</v>
      </c>
      <c r="C17" s="16">
        <v>5</v>
      </c>
      <c r="D17" s="17" t="s">
        <v>7</v>
      </c>
      <c r="E17" s="26"/>
      <c r="F17" s="27">
        <f>C17*E17</f>
        <v>0</v>
      </c>
      <c r="G17" s="34"/>
      <c r="H17" s="124"/>
      <c r="I17" s="125"/>
      <c r="J17" s="126"/>
      <c r="K17" s="124"/>
      <c r="L17" s="125"/>
    </row>
    <row r="18" spans="1:12" ht="36" customHeight="1" x14ac:dyDescent="0.2">
      <c r="A18" s="25">
        <v>3.2</v>
      </c>
      <c r="B18" s="127" t="s">
        <v>80</v>
      </c>
      <c r="C18" s="55">
        <v>83.95</v>
      </c>
      <c r="D18" s="56" t="s">
        <v>81</v>
      </c>
      <c r="E18" s="26"/>
      <c r="F18" s="57">
        <f>C18*E18</f>
        <v>0</v>
      </c>
      <c r="G18" s="28"/>
      <c r="H18" s="118" t="e">
        <f>+#REF!</f>
        <v>#REF!</v>
      </c>
      <c r="I18" s="119"/>
      <c r="J18" s="120"/>
      <c r="K18" s="128"/>
      <c r="L18" s="129"/>
    </row>
    <row r="19" spans="1:12" ht="19" thickBot="1" x14ac:dyDescent="0.25">
      <c r="A19" s="29"/>
      <c r="B19" s="130"/>
      <c r="C19" s="131"/>
      <c r="D19" s="132"/>
      <c r="E19" s="133"/>
      <c r="F19" s="134"/>
      <c r="G19" s="28"/>
      <c r="H19" s="118"/>
      <c r="I19" s="119"/>
      <c r="J19" s="120"/>
      <c r="K19" s="128"/>
      <c r="L19" s="129"/>
    </row>
    <row r="20" spans="1:12" ht="22.75" customHeight="1" thickBot="1" x14ac:dyDescent="0.25">
      <c r="A20" s="13" t="s">
        <v>26</v>
      </c>
      <c r="B20" s="20" t="s">
        <v>82</v>
      </c>
      <c r="C20" s="16"/>
      <c r="D20" s="17"/>
      <c r="E20" s="21"/>
      <c r="F20" s="22"/>
      <c r="G20" s="23">
        <f>SUM(F21:F24)</f>
        <v>0</v>
      </c>
      <c r="H20" s="118"/>
      <c r="I20" s="119"/>
      <c r="J20" s="120"/>
      <c r="K20" s="128"/>
      <c r="L20" s="129"/>
    </row>
    <row r="21" spans="1:12" ht="25.75" customHeight="1" x14ac:dyDescent="0.2">
      <c r="A21" s="13">
        <v>4.0999999999999996</v>
      </c>
      <c r="B21" s="15" t="s">
        <v>83</v>
      </c>
      <c r="C21" s="16">
        <v>20</v>
      </c>
      <c r="D21" s="17" t="s">
        <v>16</v>
      </c>
      <c r="E21" s="18"/>
      <c r="F21" s="18">
        <f t="shared" ref="F21" si="0">C21*E21</f>
        <v>0</v>
      </c>
      <c r="G21" s="24"/>
      <c r="H21" s="118"/>
      <c r="I21" s="119"/>
      <c r="J21" s="120"/>
      <c r="K21" s="128"/>
      <c r="L21" s="129"/>
    </row>
    <row r="22" spans="1:12" ht="19" thickBot="1" x14ac:dyDescent="0.25">
      <c r="A22" s="29"/>
      <c r="B22" s="130"/>
      <c r="C22" s="131"/>
      <c r="D22" s="132"/>
      <c r="E22" s="133"/>
      <c r="F22" s="134"/>
      <c r="G22" s="28"/>
      <c r="H22" s="118"/>
      <c r="I22" s="119"/>
      <c r="J22" s="120"/>
      <c r="K22" s="128"/>
      <c r="L22" s="129"/>
    </row>
    <row r="23" spans="1:12" ht="26.5" customHeight="1" thickBot="1" x14ac:dyDescent="0.25">
      <c r="A23" s="13" t="s">
        <v>32</v>
      </c>
      <c r="B23" s="20" t="s">
        <v>18</v>
      </c>
      <c r="C23" s="16"/>
      <c r="D23" s="17"/>
      <c r="E23" s="21"/>
      <c r="F23" s="22"/>
      <c r="G23" s="23">
        <f>SUM(F24:F26)</f>
        <v>0</v>
      </c>
      <c r="H23" s="118"/>
      <c r="I23" s="119"/>
      <c r="J23" s="120"/>
      <c r="K23" s="128"/>
      <c r="L23" s="129"/>
    </row>
    <row r="24" spans="1:12" ht="26.5" customHeight="1" x14ac:dyDescent="0.2">
      <c r="A24" s="13">
        <v>5.2</v>
      </c>
      <c r="B24" s="15" t="s">
        <v>20</v>
      </c>
      <c r="C24" s="16">
        <v>50</v>
      </c>
      <c r="D24" s="17" t="s">
        <v>16</v>
      </c>
      <c r="E24" s="18"/>
      <c r="F24" s="18">
        <f t="shared" ref="F24:F26" si="1">C24*E24</f>
        <v>0</v>
      </c>
      <c r="G24" s="24"/>
      <c r="H24" s="118"/>
      <c r="I24" s="119"/>
      <c r="J24" s="120"/>
      <c r="K24" s="128"/>
      <c r="L24" s="129"/>
    </row>
    <row r="25" spans="1:12" ht="26.5" customHeight="1" x14ac:dyDescent="0.2">
      <c r="A25" s="13">
        <v>5.3</v>
      </c>
      <c r="B25" s="15" t="s">
        <v>84</v>
      </c>
      <c r="C25" s="16">
        <v>50</v>
      </c>
      <c r="D25" s="17" t="s">
        <v>85</v>
      </c>
      <c r="E25" s="18"/>
      <c r="F25" s="18">
        <f t="shared" si="1"/>
        <v>0</v>
      </c>
      <c r="G25" s="24"/>
      <c r="H25" s="118"/>
      <c r="I25" s="119"/>
      <c r="J25" s="120"/>
      <c r="K25" s="128"/>
      <c r="L25" s="129"/>
    </row>
    <row r="26" spans="1:12" ht="26.5" customHeight="1" x14ac:dyDescent="0.2">
      <c r="A26" s="13">
        <v>5.4</v>
      </c>
      <c r="B26" s="15" t="s">
        <v>86</v>
      </c>
      <c r="C26" s="16">
        <v>50</v>
      </c>
      <c r="D26" s="17" t="s">
        <v>85</v>
      </c>
      <c r="E26" s="18"/>
      <c r="F26" s="18">
        <f t="shared" si="1"/>
        <v>0</v>
      </c>
      <c r="G26" s="24"/>
      <c r="H26" s="118"/>
      <c r="I26" s="119"/>
      <c r="J26" s="120"/>
      <c r="K26" s="128"/>
      <c r="L26" s="129"/>
    </row>
    <row r="27" spans="1:12" ht="18" customHeight="1" thickBot="1" x14ac:dyDescent="0.25">
      <c r="A27" s="13"/>
      <c r="B27" s="135"/>
      <c r="C27" s="136"/>
      <c r="D27" s="137"/>
      <c r="E27" s="138"/>
      <c r="F27" s="138"/>
      <c r="G27" s="24"/>
      <c r="H27" s="124"/>
      <c r="I27" s="125"/>
      <c r="J27" s="121"/>
      <c r="K27" s="122"/>
      <c r="L27" s="123"/>
    </row>
    <row r="28" spans="1:12" ht="22.25" customHeight="1" thickBot="1" x14ac:dyDescent="0.25">
      <c r="A28" s="13" t="s">
        <v>87</v>
      </c>
      <c r="B28" s="181" t="s">
        <v>27</v>
      </c>
      <c r="C28" s="182"/>
      <c r="D28" s="182"/>
      <c r="E28" s="182"/>
      <c r="F28" s="182"/>
      <c r="G28" s="23">
        <f>SUM(F29:F37)</f>
        <v>0</v>
      </c>
      <c r="H28" s="124"/>
      <c r="I28" s="125"/>
      <c r="J28" s="126"/>
      <c r="K28" s="124"/>
      <c r="L28" s="125"/>
    </row>
    <row r="29" spans="1:12" ht="37.75" customHeight="1" x14ac:dyDescent="0.2">
      <c r="A29" s="13">
        <v>6.1</v>
      </c>
      <c r="B29" s="32" t="s">
        <v>88</v>
      </c>
      <c r="C29" s="33">
        <v>1</v>
      </c>
      <c r="D29" s="32" t="s">
        <v>78</v>
      </c>
      <c r="E29" s="26"/>
      <c r="F29" s="27">
        <f t="shared" ref="F29:F37" si="2">C29*E29</f>
        <v>0</v>
      </c>
      <c r="G29" s="34"/>
      <c r="H29" s="118"/>
      <c r="I29" s="119"/>
      <c r="J29" s="120">
        <f t="shared" ref="J29:J37" si="3">+F29</f>
        <v>0</v>
      </c>
      <c r="K29" s="124"/>
      <c r="L29" s="125"/>
    </row>
    <row r="30" spans="1:12" ht="23.5" customHeight="1" x14ac:dyDescent="0.2">
      <c r="A30" s="13">
        <v>6.2</v>
      </c>
      <c r="B30" s="32" t="s">
        <v>89</v>
      </c>
      <c r="C30" s="33">
        <v>2</v>
      </c>
      <c r="D30" s="17" t="s">
        <v>7</v>
      </c>
      <c r="E30" s="26"/>
      <c r="F30" s="27">
        <f t="shared" si="2"/>
        <v>0</v>
      </c>
      <c r="G30" s="34"/>
      <c r="H30" s="118"/>
      <c r="I30" s="119"/>
      <c r="J30" s="120"/>
      <c r="K30" s="124"/>
      <c r="L30" s="125"/>
    </row>
    <row r="31" spans="1:12" ht="23.5" customHeight="1" x14ac:dyDescent="0.2">
      <c r="A31" s="13">
        <v>6.3</v>
      </c>
      <c r="B31" s="32" t="s">
        <v>90</v>
      </c>
      <c r="C31" s="33">
        <v>2</v>
      </c>
      <c r="D31" s="17" t="s">
        <v>7</v>
      </c>
      <c r="E31" s="26"/>
      <c r="F31" s="27">
        <f t="shared" si="2"/>
        <v>0</v>
      </c>
      <c r="G31" s="34"/>
      <c r="H31" s="118"/>
      <c r="I31" s="119"/>
      <c r="J31" s="120"/>
      <c r="K31" s="124"/>
      <c r="L31" s="125"/>
    </row>
    <row r="32" spans="1:12" ht="23.5" customHeight="1" x14ac:dyDescent="0.2">
      <c r="A32" s="13">
        <v>6.4</v>
      </c>
      <c r="B32" s="32" t="s">
        <v>91</v>
      </c>
      <c r="C32" s="33">
        <v>3</v>
      </c>
      <c r="D32" s="17" t="s">
        <v>7</v>
      </c>
      <c r="E32" s="26"/>
      <c r="F32" s="27">
        <f t="shared" si="2"/>
        <v>0</v>
      </c>
      <c r="G32" s="34"/>
      <c r="H32" s="118"/>
      <c r="I32" s="119"/>
      <c r="J32" s="120"/>
      <c r="K32" s="124"/>
      <c r="L32" s="125"/>
    </row>
    <row r="33" spans="1:15" ht="23.5" customHeight="1" x14ac:dyDescent="0.2">
      <c r="A33" s="13">
        <v>6.5</v>
      </c>
      <c r="B33" s="32" t="s">
        <v>92</v>
      </c>
      <c r="C33" s="33">
        <v>1</v>
      </c>
      <c r="D33" s="17" t="s">
        <v>7</v>
      </c>
      <c r="E33" s="26"/>
      <c r="F33" s="27">
        <f t="shared" si="2"/>
        <v>0</v>
      </c>
      <c r="G33" s="34"/>
      <c r="H33" s="118"/>
      <c r="I33" s="119"/>
      <c r="J33" s="120">
        <f t="shared" si="3"/>
        <v>0</v>
      </c>
      <c r="K33" s="124"/>
      <c r="L33" s="125"/>
    </row>
    <row r="34" spans="1:15" ht="23.5" customHeight="1" x14ac:dyDescent="0.2">
      <c r="A34" s="13">
        <v>6.6</v>
      </c>
      <c r="B34" s="15" t="s">
        <v>93</v>
      </c>
      <c r="C34" s="16">
        <v>1</v>
      </c>
      <c r="D34" s="17" t="s">
        <v>7</v>
      </c>
      <c r="E34" s="39"/>
      <c r="F34" s="27">
        <f>C34*E34</f>
        <v>0</v>
      </c>
      <c r="G34" s="34"/>
      <c r="H34" s="118"/>
      <c r="I34" s="119"/>
      <c r="J34" s="120"/>
      <c r="K34" s="124"/>
      <c r="L34" s="125"/>
    </row>
    <row r="35" spans="1:15" ht="40.75" customHeight="1" x14ac:dyDescent="0.2">
      <c r="A35" s="13">
        <v>6.7</v>
      </c>
      <c r="B35" s="41" t="s">
        <v>94</v>
      </c>
      <c r="C35" s="16">
        <v>1</v>
      </c>
      <c r="D35" s="17" t="s">
        <v>7</v>
      </c>
      <c r="E35" s="139"/>
      <c r="F35" s="27">
        <f t="shared" ref="F35" si="4">C35*E35</f>
        <v>0</v>
      </c>
      <c r="G35" s="34"/>
      <c r="H35" s="118"/>
      <c r="I35" s="119"/>
      <c r="J35" s="120"/>
      <c r="K35" s="124"/>
      <c r="L35" s="125"/>
    </row>
    <row r="36" spans="1:15" ht="48.5" customHeight="1" x14ac:dyDescent="0.2">
      <c r="A36" s="13">
        <v>6.8</v>
      </c>
      <c r="B36" s="15" t="s">
        <v>95</v>
      </c>
      <c r="C36" s="140">
        <v>2.5</v>
      </c>
      <c r="D36" s="141" t="s">
        <v>85</v>
      </c>
      <c r="E36" s="139"/>
      <c r="F36" s="27">
        <f t="shared" si="2"/>
        <v>0</v>
      </c>
      <c r="G36" s="28"/>
      <c r="H36" s="118"/>
      <c r="I36" s="119"/>
      <c r="J36" s="120">
        <f t="shared" si="3"/>
        <v>0</v>
      </c>
      <c r="K36" s="118"/>
      <c r="L36" s="119"/>
    </row>
    <row r="37" spans="1:15" ht="28.25" customHeight="1" x14ac:dyDescent="0.2">
      <c r="A37" s="13">
        <v>6.9</v>
      </c>
      <c r="B37" s="15" t="s">
        <v>96</v>
      </c>
      <c r="C37" s="35">
        <v>1</v>
      </c>
      <c r="D37" s="36" t="s">
        <v>30</v>
      </c>
      <c r="E37" s="37"/>
      <c r="F37" s="38">
        <f t="shared" si="2"/>
        <v>0</v>
      </c>
      <c r="G37" s="28"/>
      <c r="H37" s="118"/>
      <c r="I37" s="119"/>
      <c r="J37" s="120">
        <f t="shared" si="3"/>
        <v>0</v>
      </c>
      <c r="K37" s="128"/>
      <c r="L37" s="129"/>
    </row>
    <row r="38" spans="1:15" ht="19" thickBot="1" x14ac:dyDescent="0.25">
      <c r="A38" s="184"/>
      <c r="B38" s="185"/>
      <c r="C38" s="185"/>
      <c r="D38" s="185"/>
      <c r="E38" s="185"/>
      <c r="F38" s="185"/>
      <c r="G38" s="186"/>
      <c r="H38" s="118"/>
      <c r="I38" s="119"/>
      <c r="J38" s="120"/>
      <c r="K38" s="122"/>
      <c r="L38" s="123"/>
      <c r="O38" s="40"/>
    </row>
    <row r="39" spans="1:15" ht="27" customHeight="1" thickBot="1" x14ac:dyDescent="0.25">
      <c r="A39" s="13" t="s">
        <v>97</v>
      </c>
      <c r="B39" s="181" t="s">
        <v>33</v>
      </c>
      <c r="C39" s="182"/>
      <c r="D39" s="182"/>
      <c r="E39" s="182"/>
      <c r="F39" s="183"/>
      <c r="G39" s="23">
        <f>SUM(F40:F46)</f>
        <v>0</v>
      </c>
      <c r="H39" s="124"/>
      <c r="I39" s="125"/>
      <c r="J39" s="126"/>
      <c r="K39" s="124"/>
      <c r="L39" s="125"/>
      <c r="O39" s="40"/>
    </row>
    <row r="40" spans="1:15" ht="27" customHeight="1" x14ac:dyDescent="0.2">
      <c r="A40" s="25">
        <v>7.1</v>
      </c>
      <c r="B40" s="41" t="s">
        <v>98</v>
      </c>
      <c r="C40" s="42">
        <v>4</v>
      </c>
      <c r="D40" s="43" t="s">
        <v>7</v>
      </c>
      <c r="E40" s="37"/>
      <c r="F40" s="38">
        <f t="shared" ref="F40:F46" si="5">C40*E40</f>
        <v>0</v>
      </c>
      <c r="G40" s="28"/>
      <c r="H40" s="118"/>
      <c r="I40" s="119">
        <f>+F40</f>
        <v>0</v>
      </c>
      <c r="J40" s="120"/>
      <c r="K40" s="128"/>
      <c r="L40" s="129"/>
    </row>
    <row r="41" spans="1:15" ht="27" customHeight="1" x14ac:dyDescent="0.2">
      <c r="A41" s="25">
        <v>7.2</v>
      </c>
      <c r="B41" s="41" t="s">
        <v>99</v>
      </c>
      <c r="C41" s="42">
        <v>5</v>
      </c>
      <c r="D41" s="43" t="s">
        <v>7</v>
      </c>
      <c r="E41" s="37"/>
      <c r="F41" s="38">
        <f t="shared" si="5"/>
        <v>0</v>
      </c>
      <c r="G41" s="28"/>
      <c r="H41" s="118"/>
      <c r="I41" s="119">
        <f t="shared" ref="I41:I46" si="6">+F41</f>
        <v>0</v>
      </c>
      <c r="J41" s="120"/>
      <c r="K41" s="128"/>
      <c r="L41" s="129"/>
    </row>
    <row r="42" spans="1:15" ht="27" customHeight="1" x14ac:dyDescent="0.2">
      <c r="A42" s="25">
        <v>7.3</v>
      </c>
      <c r="B42" s="41" t="s">
        <v>100</v>
      </c>
      <c r="C42" s="42">
        <v>5</v>
      </c>
      <c r="D42" s="43" t="s">
        <v>7</v>
      </c>
      <c r="E42" s="37"/>
      <c r="F42" s="38">
        <f t="shared" si="5"/>
        <v>0</v>
      </c>
      <c r="G42" s="28"/>
      <c r="H42" s="118"/>
      <c r="I42" s="119">
        <f t="shared" si="6"/>
        <v>0</v>
      </c>
      <c r="J42" s="120"/>
      <c r="K42" s="128"/>
      <c r="L42" s="129"/>
    </row>
    <row r="43" spans="1:15" ht="27" customHeight="1" x14ac:dyDescent="0.2">
      <c r="A43" s="25">
        <v>7.4</v>
      </c>
      <c r="B43" s="41" t="s">
        <v>101</v>
      </c>
      <c r="C43" s="42">
        <v>5</v>
      </c>
      <c r="D43" s="43" t="s">
        <v>7</v>
      </c>
      <c r="E43" s="37"/>
      <c r="F43" s="38">
        <f t="shared" si="5"/>
        <v>0</v>
      </c>
      <c r="G43" s="28"/>
      <c r="H43" s="118"/>
      <c r="I43" s="119">
        <f t="shared" si="6"/>
        <v>0</v>
      </c>
      <c r="J43" s="120"/>
      <c r="K43" s="128"/>
      <c r="L43" s="129"/>
    </row>
    <row r="44" spans="1:15" ht="27" customHeight="1" x14ac:dyDescent="0.2">
      <c r="A44" s="25">
        <v>7.5</v>
      </c>
      <c r="B44" s="41" t="s">
        <v>102</v>
      </c>
      <c r="C44" s="42">
        <v>6</v>
      </c>
      <c r="D44" s="43" t="s">
        <v>7</v>
      </c>
      <c r="E44" s="37"/>
      <c r="F44" s="38">
        <f t="shared" si="5"/>
        <v>0</v>
      </c>
      <c r="G44" s="28"/>
      <c r="H44" s="118"/>
      <c r="I44" s="119">
        <f t="shared" si="6"/>
        <v>0</v>
      </c>
      <c r="J44" s="120"/>
      <c r="K44" s="128"/>
      <c r="L44" s="129"/>
    </row>
    <row r="45" spans="1:15" ht="27" customHeight="1" x14ac:dyDescent="0.2">
      <c r="A45" s="25">
        <v>7.6</v>
      </c>
      <c r="B45" s="41" t="s">
        <v>38</v>
      </c>
      <c r="C45" s="42">
        <v>6</v>
      </c>
      <c r="D45" s="43" t="s">
        <v>7</v>
      </c>
      <c r="E45" s="37"/>
      <c r="F45" s="38">
        <f t="shared" si="5"/>
        <v>0</v>
      </c>
      <c r="G45" s="28"/>
      <c r="H45" s="118"/>
      <c r="I45" s="119"/>
      <c r="J45" s="120"/>
      <c r="K45" s="128"/>
      <c r="L45" s="129"/>
    </row>
    <row r="46" spans="1:15" ht="51.5" customHeight="1" x14ac:dyDescent="0.2">
      <c r="A46" s="25">
        <v>7.7</v>
      </c>
      <c r="B46" s="41" t="s">
        <v>103</v>
      </c>
      <c r="C46" s="44">
        <v>1</v>
      </c>
      <c r="D46" s="43" t="s">
        <v>7</v>
      </c>
      <c r="E46" s="37"/>
      <c r="F46" s="38">
        <f t="shared" si="5"/>
        <v>0</v>
      </c>
      <c r="G46" s="28"/>
      <c r="H46" s="118"/>
      <c r="I46" s="119">
        <f t="shared" si="6"/>
        <v>0</v>
      </c>
      <c r="J46" s="120"/>
      <c r="K46" s="128"/>
      <c r="L46" s="129"/>
    </row>
    <row r="47" spans="1:15" ht="18" customHeight="1" thickBot="1" x14ac:dyDescent="0.25">
      <c r="A47" s="184"/>
      <c r="B47" s="185"/>
      <c r="C47" s="185"/>
      <c r="D47" s="185"/>
      <c r="E47" s="185"/>
      <c r="F47" s="185"/>
      <c r="G47" s="186"/>
      <c r="H47" s="124"/>
      <c r="I47" s="125"/>
      <c r="J47" s="121"/>
      <c r="K47" s="122"/>
      <c r="L47" s="123"/>
    </row>
    <row r="48" spans="1:15" ht="29.5" customHeight="1" thickBot="1" x14ac:dyDescent="0.25">
      <c r="A48" s="142" t="s">
        <v>104</v>
      </c>
      <c r="B48" s="192" t="s">
        <v>105</v>
      </c>
      <c r="C48" s="193"/>
      <c r="D48" s="193"/>
      <c r="E48" s="193"/>
      <c r="F48" s="194"/>
      <c r="G48" s="143">
        <f>SUM(F49:F49)</f>
        <v>0</v>
      </c>
      <c r="H48" s="124"/>
      <c r="I48" s="125"/>
      <c r="J48" s="126"/>
      <c r="K48" s="124"/>
      <c r="L48" s="125"/>
    </row>
    <row r="49" spans="1:12" ht="52.75" customHeight="1" x14ac:dyDescent="0.2">
      <c r="A49" s="144">
        <v>8.1</v>
      </c>
      <c r="B49" s="41" t="s">
        <v>106</v>
      </c>
      <c r="C49" s="35">
        <v>2</v>
      </c>
      <c r="D49" s="36" t="s">
        <v>7</v>
      </c>
      <c r="E49" s="27"/>
      <c r="F49" s="27">
        <f>+C49*E49</f>
        <v>0</v>
      </c>
      <c r="G49" s="34"/>
      <c r="H49" s="118"/>
      <c r="I49" s="119"/>
      <c r="J49" s="120"/>
      <c r="K49" s="118">
        <f>+F49</f>
        <v>0</v>
      </c>
      <c r="L49" s="119"/>
    </row>
    <row r="50" spans="1:12" ht="19" thickBot="1" x14ac:dyDescent="0.25">
      <c r="A50" s="145"/>
      <c r="B50" s="146"/>
      <c r="C50" s="147"/>
      <c r="D50" s="148"/>
      <c r="E50" s="149"/>
      <c r="F50" s="150"/>
      <c r="G50" s="28"/>
      <c r="H50" s="128"/>
      <c r="I50" s="129"/>
      <c r="J50" s="151"/>
      <c r="K50" s="118"/>
      <c r="L50" s="119"/>
    </row>
    <row r="51" spans="1:12" ht="27.5" customHeight="1" thickBot="1" x14ac:dyDescent="0.25">
      <c r="A51" s="25">
        <v>9.1</v>
      </c>
      <c r="B51" s="181" t="s">
        <v>107</v>
      </c>
      <c r="C51" s="182"/>
      <c r="D51" s="182"/>
      <c r="E51" s="182"/>
      <c r="F51" s="187"/>
      <c r="G51" s="23">
        <f>SUM(F52:F54)</f>
        <v>0</v>
      </c>
      <c r="H51" s="128"/>
      <c r="I51" s="129"/>
      <c r="J51" s="151"/>
      <c r="K51" s="118"/>
      <c r="L51" s="119"/>
    </row>
    <row r="52" spans="1:12" ht="27.5" customHeight="1" x14ac:dyDescent="0.2">
      <c r="A52" s="25">
        <v>9.1999999999999993</v>
      </c>
      <c r="B52" s="41" t="s">
        <v>108</v>
      </c>
      <c r="C52" s="44">
        <v>126</v>
      </c>
      <c r="D52" s="43" t="s">
        <v>16</v>
      </c>
      <c r="E52" s="139"/>
      <c r="F52" s="27">
        <f>C52*E52</f>
        <v>0</v>
      </c>
      <c r="G52" s="28"/>
      <c r="H52" s="128"/>
      <c r="I52" s="129"/>
      <c r="J52" s="151"/>
      <c r="K52" s="118"/>
      <c r="L52" s="119"/>
    </row>
    <row r="53" spans="1:12" ht="27.5" customHeight="1" x14ac:dyDescent="0.2">
      <c r="A53" s="25">
        <v>9.3000000000000007</v>
      </c>
      <c r="B53" s="41" t="s">
        <v>109</v>
      </c>
      <c r="C53" s="44">
        <v>260</v>
      </c>
      <c r="D53" s="43" t="s">
        <v>16</v>
      </c>
      <c r="E53" s="139"/>
      <c r="F53" s="27">
        <f>C53*E53</f>
        <v>0</v>
      </c>
      <c r="G53" s="28"/>
      <c r="H53" s="128"/>
      <c r="I53" s="129"/>
      <c r="J53" s="151"/>
      <c r="K53" s="118"/>
      <c r="L53" s="119"/>
    </row>
    <row r="54" spans="1:12" ht="27.5" customHeight="1" x14ac:dyDescent="0.2">
      <c r="A54" s="25">
        <v>9.4</v>
      </c>
      <c r="B54" s="41" t="s">
        <v>110</v>
      </c>
      <c r="C54" s="44">
        <f>53.47*3.2</f>
        <v>171.10400000000001</v>
      </c>
      <c r="D54" s="43" t="s">
        <v>16</v>
      </c>
      <c r="E54" s="139"/>
      <c r="F54" s="27">
        <f>C54*E54</f>
        <v>0</v>
      </c>
      <c r="G54" s="28"/>
      <c r="H54" s="128"/>
      <c r="I54" s="129"/>
      <c r="J54" s="151"/>
      <c r="K54" s="118"/>
      <c r="L54" s="119"/>
    </row>
    <row r="55" spans="1:12" ht="21.5" customHeight="1" thickBot="1" x14ac:dyDescent="0.25">
      <c r="A55" s="25"/>
      <c r="B55" s="15"/>
      <c r="C55" s="152"/>
      <c r="D55" s="153"/>
      <c r="E55" s="154"/>
      <c r="F55" s="154"/>
      <c r="G55" s="28"/>
      <c r="H55" s="128"/>
      <c r="I55" s="129"/>
      <c r="J55" s="151"/>
      <c r="K55" s="128"/>
      <c r="L55" s="129"/>
    </row>
    <row r="56" spans="1:12" ht="24" customHeight="1" thickBot="1" x14ac:dyDescent="0.25">
      <c r="A56" s="25" t="s">
        <v>111</v>
      </c>
      <c r="B56" s="181" t="s">
        <v>46</v>
      </c>
      <c r="C56" s="182"/>
      <c r="D56" s="182"/>
      <c r="E56" s="182"/>
      <c r="F56" s="187"/>
      <c r="G56" s="23">
        <f>SUM(F57:F63)</f>
        <v>0</v>
      </c>
      <c r="H56" s="124"/>
      <c r="I56" s="125"/>
      <c r="J56" s="126"/>
      <c r="K56" s="124"/>
      <c r="L56" s="125"/>
    </row>
    <row r="57" spans="1:12" ht="24" customHeight="1" x14ac:dyDescent="0.2">
      <c r="A57" s="25">
        <v>10.1</v>
      </c>
      <c r="B57" s="45" t="s">
        <v>47</v>
      </c>
      <c r="C57" s="46">
        <v>3</v>
      </c>
      <c r="D57" s="47" t="s">
        <v>48</v>
      </c>
      <c r="E57" s="48"/>
      <c r="F57" s="49">
        <f t="shared" ref="F57:F63" si="7">C57*E57</f>
        <v>0</v>
      </c>
      <c r="G57" s="34"/>
      <c r="H57" s="118">
        <f t="shared" ref="H57:H59" si="8">+F57</f>
        <v>0</v>
      </c>
      <c r="I57" s="119"/>
      <c r="J57" s="120"/>
      <c r="K57" s="124"/>
      <c r="L57" s="125"/>
    </row>
    <row r="58" spans="1:12" ht="24" customHeight="1" x14ac:dyDescent="0.2">
      <c r="A58" s="25">
        <v>10.199999999999999</v>
      </c>
      <c r="B58" s="45" t="s">
        <v>112</v>
      </c>
      <c r="C58" s="50">
        <v>1</v>
      </c>
      <c r="D58" s="51" t="s">
        <v>30</v>
      </c>
      <c r="E58" s="52"/>
      <c r="F58" s="49">
        <f t="shared" si="7"/>
        <v>0</v>
      </c>
      <c r="G58" s="34"/>
      <c r="H58" s="118">
        <f t="shared" si="8"/>
        <v>0</v>
      </c>
      <c r="I58" s="119"/>
      <c r="J58" s="120"/>
      <c r="K58" s="124"/>
      <c r="L58" s="125"/>
    </row>
    <row r="59" spans="1:12" ht="163.75" customHeight="1" x14ac:dyDescent="0.2">
      <c r="A59" s="53">
        <v>10.3</v>
      </c>
      <c r="B59" s="54" t="s">
        <v>113</v>
      </c>
      <c r="C59" s="55">
        <v>1</v>
      </c>
      <c r="D59" s="56" t="s">
        <v>7</v>
      </c>
      <c r="E59" s="57"/>
      <c r="F59" s="58">
        <f t="shared" si="7"/>
        <v>0</v>
      </c>
      <c r="G59" s="28"/>
      <c r="H59" s="128">
        <f t="shared" si="8"/>
        <v>0</v>
      </c>
      <c r="I59" s="129"/>
      <c r="J59" s="120"/>
      <c r="K59" s="118"/>
      <c r="L59" s="119"/>
    </row>
    <row r="60" spans="1:12" ht="46.25" customHeight="1" x14ac:dyDescent="0.2">
      <c r="A60" s="155">
        <v>10.039999999999999</v>
      </c>
      <c r="B60" s="54" t="s">
        <v>50</v>
      </c>
      <c r="C60" s="55">
        <v>2</v>
      </c>
      <c r="D60" s="56" t="s">
        <v>7</v>
      </c>
      <c r="E60" s="57"/>
      <c r="F60" s="58">
        <f t="shared" si="7"/>
        <v>0</v>
      </c>
      <c r="G60" s="28"/>
      <c r="H60" s="156"/>
      <c r="I60" s="156"/>
      <c r="J60" s="157"/>
      <c r="K60" s="158"/>
      <c r="L60" s="158"/>
    </row>
    <row r="61" spans="1:12" ht="37.75" customHeight="1" x14ac:dyDescent="0.2">
      <c r="A61" s="155">
        <v>10.050000000000001</v>
      </c>
      <c r="B61" s="41" t="s">
        <v>51</v>
      </c>
      <c r="C61" s="50">
        <v>1</v>
      </c>
      <c r="D61" s="51" t="s">
        <v>7</v>
      </c>
      <c r="E61" s="52"/>
      <c r="F61" s="58">
        <f t="shared" si="7"/>
        <v>0</v>
      </c>
      <c r="G61" s="28"/>
      <c r="H61" s="156"/>
      <c r="I61" s="156"/>
      <c r="J61" s="157"/>
      <c r="K61" s="158"/>
      <c r="L61" s="158"/>
    </row>
    <row r="62" spans="1:12" ht="30" customHeight="1" x14ac:dyDescent="0.2">
      <c r="A62" s="53">
        <v>10.4</v>
      </c>
      <c r="B62" s="54" t="s">
        <v>114</v>
      </c>
      <c r="C62" s="55">
        <v>2</v>
      </c>
      <c r="D62" s="56" t="s">
        <v>115</v>
      </c>
      <c r="E62" s="57"/>
      <c r="F62" s="58">
        <f t="shared" si="7"/>
        <v>0</v>
      </c>
      <c r="G62" s="28"/>
      <c r="H62" s="156"/>
      <c r="I62" s="156"/>
      <c r="J62" s="157"/>
      <c r="K62" s="158"/>
      <c r="L62" s="158"/>
    </row>
    <row r="63" spans="1:12" ht="22.25" customHeight="1" thickBot="1" x14ac:dyDescent="0.25">
      <c r="A63" s="59">
        <v>10.5</v>
      </c>
      <c r="B63" s="60" t="s">
        <v>52</v>
      </c>
      <c r="C63" s="50">
        <v>1</v>
      </c>
      <c r="D63" s="51" t="s">
        <v>7</v>
      </c>
      <c r="E63" s="52"/>
      <c r="F63" s="61">
        <f t="shared" si="7"/>
        <v>0</v>
      </c>
      <c r="G63" s="28"/>
      <c r="H63" s="156">
        <f t="shared" ref="H63" si="9">+F63</f>
        <v>0</v>
      </c>
      <c r="I63" s="156"/>
      <c r="J63" s="157"/>
      <c r="K63" s="158"/>
      <c r="L63" s="158"/>
    </row>
    <row r="64" spans="1:12" ht="20.5" customHeight="1" thickBot="1" x14ac:dyDescent="0.25">
      <c r="A64" s="62"/>
      <c r="B64" s="63" t="s">
        <v>53</v>
      </c>
      <c r="C64" s="64"/>
      <c r="D64" s="64"/>
      <c r="E64" s="65"/>
      <c r="F64" s="65"/>
      <c r="G64" s="66">
        <f>SUM(G8:G59)</f>
        <v>0</v>
      </c>
      <c r="H64" s="159" t="e">
        <f>SUM(H8:H63)</f>
        <v>#REF!</v>
      </c>
      <c r="I64" s="160">
        <f>SUM(I8:I59)</f>
        <v>0</v>
      </c>
      <c r="J64" s="160">
        <f>SUM(J8:J59)</f>
        <v>0</v>
      </c>
      <c r="K64" s="160">
        <f>SUM(K8:K59)</f>
        <v>0</v>
      </c>
      <c r="L64" s="160">
        <f>SUM(L8:L59)</f>
        <v>0</v>
      </c>
    </row>
    <row r="65" spans="1:12" ht="20.5" customHeight="1" x14ac:dyDescent="0.2">
      <c r="A65" s="67"/>
      <c r="B65" s="68" t="s">
        <v>54</v>
      </c>
      <c r="C65" s="69">
        <v>0.1</v>
      </c>
      <c r="D65" s="70"/>
      <c r="E65" s="179">
        <f>G64</f>
        <v>0</v>
      </c>
      <c r="F65" s="180"/>
      <c r="G65" s="71">
        <f t="shared" ref="G65:G70" si="10">+$G$64*C65</f>
        <v>0</v>
      </c>
      <c r="H65" s="161" t="e">
        <f t="shared" ref="H65:H70" si="11">+$H$64*C65</f>
        <v>#REF!</v>
      </c>
      <c r="I65" s="162">
        <f t="shared" ref="I65:I70" si="12">+$I$64*C65</f>
        <v>0</v>
      </c>
      <c r="J65" s="71">
        <f t="shared" ref="J65:J70" si="13">+$J$64*C65</f>
        <v>0</v>
      </c>
      <c r="K65" s="71">
        <f t="shared" ref="K65:K70" si="14">+$K$64*C65</f>
        <v>0</v>
      </c>
      <c r="L65" s="163">
        <f>+L64*K65</f>
        <v>0</v>
      </c>
    </row>
    <row r="66" spans="1:12" ht="20.5" customHeight="1" x14ac:dyDescent="0.2">
      <c r="A66" s="72"/>
      <c r="B66" s="73" t="s">
        <v>55</v>
      </c>
      <c r="C66" s="74">
        <v>0.04</v>
      </c>
      <c r="D66" s="75"/>
      <c r="E66" s="175">
        <f>E65</f>
        <v>0</v>
      </c>
      <c r="F66" s="175"/>
      <c r="G66" s="71">
        <f t="shared" si="10"/>
        <v>0</v>
      </c>
      <c r="H66" s="161" t="e">
        <f t="shared" si="11"/>
        <v>#REF!</v>
      </c>
      <c r="I66" s="162">
        <f t="shared" si="12"/>
        <v>0</v>
      </c>
      <c r="J66" s="71">
        <f t="shared" si="13"/>
        <v>0</v>
      </c>
      <c r="K66" s="71">
        <f t="shared" si="14"/>
        <v>0</v>
      </c>
      <c r="L66" s="164">
        <f>+L64*K66</f>
        <v>0</v>
      </c>
    </row>
    <row r="67" spans="1:12" ht="20.5" customHeight="1" x14ac:dyDescent="0.2">
      <c r="A67" s="72"/>
      <c r="B67" s="73" t="s">
        <v>56</v>
      </c>
      <c r="C67" s="74">
        <v>0.04</v>
      </c>
      <c r="D67" s="75"/>
      <c r="E67" s="175">
        <f>E66</f>
        <v>0</v>
      </c>
      <c r="F67" s="175"/>
      <c r="G67" s="71">
        <f t="shared" si="10"/>
        <v>0</v>
      </c>
      <c r="H67" s="161" t="e">
        <f t="shared" si="11"/>
        <v>#REF!</v>
      </c>
      <c r="I67" s="162">
        <f t="shared" si="12"/>
        <v>0</v>
      </c>
      <c r="J67" s="71">
        <f t="shared" si="13"/>
        <v>0</v>
      </c>
      <c r="K67" s="71">
        <f t="shared" si="14"/>
        <v>0</v>
      </c>
      <c r="L67" s="164">
        <f>+L64*K67</f>
        <v>0</v>
      </c>
    </row>
    <row r="68" spans="1:12" ht="20.5" customHeight="1" x14ac:dyDescent="0.2">
      <c r="A68" s="72"/>
      <c r="B68" s="73" t="s">
        <v>57</v>
      </c>
      <c r="C68" s="74">
        <v>0.03</v>
      </c>
      <c r="D68" s="75"/>
      <c r="E68" s="175">
        <f>E67</f>
        <v>0</v>
      </c>
      <c r="F68" s="175"/>
      <c r="G68" s="71">
        <f t="shared" si="10"/>
        <v>0</v>
      </c>
      <c r="H68" s="161" t="e">
        <f t="shared" si="11"/>
        <v>#REF!</v>
      </c>
      <c r="I68" s="162">
        <f t="shared" si="12"/>
        <v>0</v>
      </c>
      <c r="J68" s="71">
        <f t="shared" si="13"/>
        <v>0</v>
      </c>
      <c r="K68" s="71">
        <f t="shared" si="14"/>
        <v>0</v>
      </c>
      <c r="L68" s="164">
        <f>+L64*K68</f>
        <v>0</v>
      </c>
    </row>
    <row r="69" spans="1:12" ht="20.5" customHeight="1" x14ac:dyDescent="0.2">
      <c r="A69" s="72"/>
      <c r="B69" s="73" t="s">
        <v>116</v>
      </c>
      <c r="C69" s="74">
        <v>0.01</v>
      </c>
      <c r="D69" s="75"/>
      <c r="E69" s="175">
        <f>E68</f>
        <v>0</v>
      </c>
      <c r="F69" s="175"/>
      <c r="G69" s="71">
        <f t="shared" si="10"/>
        <v>0</v>
      </c>
      <c r="H69" s="161" t="e">
        <f t="shared" si="11"/>
        <v>#REF!</v>
      </c>
      <c r="I69" s="162">
        <f t="shared" si="12"/>
        <v>0</v>
      </c>
      <c r="J69" s="71">
        <f t="shared" si="13"/>
        <v>0</v>
      </c>
      <c r="K69" s="71">
        <f t="shared" si="14"/>
        <v>0</v>
      </c>
      <c r="L69" s="164">
        <f>+L64*K69</f>
        <v>0</v>
      </c>
    </row>
    <row r="70" spans="1:12" ht="20.5" customHeight="1" x14ac:dyDescent="0.2">
      <c r="A70" s="72"/>
      <c r="B70" s="73" t="s">
        <v>59</v>
      </c>
      <c r="C70" s="165">
        <v>1E-3</v>
      </c>
      <c r="D70" s="75"/>
      <c r="E70" s="175">
        <f>E69</f>
        <v>0</v>
      </c>
      <c r="F70" s="175"/>
      <c r="G70" s="71">
        <f t="shared" si="10"/>
        <v>0</v>
      </c>
      <c r="H70" s="161" t="e">
        <f t="shared" si="11"/>
        <v>#REF!</v>
      </c>
      <c r="I70" s="162">
        <f t="shared" si="12"/>
        <v>0</v>
      </c>
      <c r="J70" s="71">
        <f t="shared" si="13"/>
        <v>0</v>
      </c>
      <c r="K70" s="71">
        <f t="shared" si="14"/>
        <v>0</v>
      </c>
      <c r="L70" s="164">
        <f>+L64*K70</f>
        <v>0</v>
      </c>
    </row>
    <row r="71" spans="1:12" ht="20.5" customHeight="1" thickBot="1" x14ac:dyDescent="0.25">
      <c r="A71" s="72"/>
      <c r="B71" s="73" t="s">
        <v>60</v>
      </c>
      <c r="C71" s="74">
        <v>0.18</v>
      </c>
      <c r="D71" s="75"/>
      <c r="E71" s="175">
        <f>G65</f>
        <v>0</v>
      </c>
      <c r="F71" s="175"/>
      <c r="G71" s="77">
        <f>+G65*C71</f>
        <v>0</v>
      </c>
      <c r="H71" s="166" t="e">
        <f>+H65*C71</f>
        <v>#REF!</v>
      </c>
      <c r="I71" s="162">
        <f>+I65*C71</f>
        <v>0</v>
      </c>
      <c r="J71" s="77">
        <f>+J65*C71</f>
        <v>0</v>
      </c>
      <c r="K71" s="71">
        <f>+K65*C71</f>
        <v>0</v>
      </c>
      <c r="L71" s="167">
        <f>+L65*K71</f>
        <v>0</v>
      </c>
    </row>
    <row r="72" spans="1:12" ht="20.5" customHeight="1" thickBot="1" x14ac:dyDescent="0.25">
      <c r="A72" s="78"/>
      <c r="B72" s="79" t="s">
        <v>61</v>
      </c>
      <c r="C72" s="80"/>
      <c r="D72" s="80"/>
      <c r="E72" s="81"/>
      <c r="F72" s="82"/>
      <c r="G72" s="66">
        <f t="shared" ref="G72:L72" si="15">SUM(G65:G71)</f>
        <v>0</v>
      </c>
      <c r="H72" s="168" t="e">
        <f t="shared" si="15"/>
        <v>#REF!</v>
      </c>
      <c r="I72" s="66">
        <f t="shared" si="15"/>
        <v>0</v>
      </c>
      <c r="J72" s="66">
        <f t="shared" si="15"/>
        <v>0</v>
      </c>
      <c r="K72" s="66">
        <f t="shared" si="15"/>
        <v>0</v>
      </c>
      <c r="L72" s="168">
        <f t="shared" si="15"/>
        <v>0</v>
      </c>
    </row>
    <row r="73" spans="1:12" ht="20.5" customHeight="1" thickBot="1" x14ac:dyDescent="0.25">
      <c r="A73" s="83"/>
      <c r="B73" s="84" t="s">
        <v>62</v>
      </c>
      <c r="C73" s="84"/>
      <c r="D73" s="84"/>
      <c r="E73" s="85"/>
      <c r="F73" s="86"/>
      <c r="G73" s="87">
        <f t="shared" ref="G73:L73" si="16">+G64+G72</f>
        <v>0</v>
      </c>
      <c r="H73" s="169" t="e">
        <f t="shared" si="16"/>
        <v>#REF!</v>
      </c>
      <c r="I73" s="170">
        <f t="shared" si="16"/>
        <v>0</v>
      </c>
      <c r="J73" s="87">
        <f t="shared" si="16"/>
        <v>0</v>
      </c>
      <c r="K73" s="87">
        <f t="shared" si="16"/>
        <v>0</v>
      </c>
      <c r="L73" s="171">
        <f t="shared" si="16"/>
        <v>0</v>
      </c>
    </row>
    <row r="74" spans="1:12" ht="18" x14ac:dyDescent="0.2">
      <c r="A74" s="88"/>
      <c r="B74" s="89"/>
      <c r="C74" s="90"/>
      <c r="D74" s="90"/>
      <c r="E74" s="90"/>
      <c r="F74" s="91"/>
      <c r="H74" s="172"/>
      <c r="I74" s="172"/>
    </row>
    <row r="75" spans="1:12" ht="20" x14ac:dyDescent="0.2">
      <c r="A75" s="88"/>
      <c r="B75" s="92"/>
      <c r="C75" s="90"/>
      <c r="D75" s="90"/>
      <c r="E75" s="90"/>
      <c r="F75" s="91"/>
      <c r="H75" s="173"/>
      <c r="J75" s="173"/>
    </row>
    <row r="76" spans="1:12" ht="18" x14ac:dyDescent="0.2">
      <c r="A76" s="88"/>
      <c r="B76" s="90"/>
      <c r="C76" s="90"/>
      <c r="D76" s="90"/>
      <c r="E76" s="90"/>
      <c r="F76" s="93"/>
      <c r="J76" s="173"/>
      <c r="K76" s="173"/>
    </row>
    <row r="77" spans="1:12" ht="18" x14ac:dyDescent="0.2">
      <c r="A77" s="88"/>
      <c r="B77" s="94"/>
      <c r="C77" s="90"/>
      <c r="D77" s="90"/>
      <c r="E77" s="176"/>
      <c r="F77" s="176"/>
      <c r="H77" s="176" t="s">
        <v>117</v>
      </c>
      <c r="I77" s="176"/>
      <c r="J77" s="172"/>
    </row>
    <row r="78" spans="1:12" ht="18" x14ac:dyDescent="0.2">
      <c r="A78" s="88"/>
      <c r="B78" s="95"/>
      <c r="C78" s="90"/>
      <c r="D78" s="90"/>
      <c r="E78" s="177"/>
      <c r="F78" s="177"/>
      <c r="H78" s="177" t="s">
        <v>118</v>
      </c>
      <c r="I78" s="177"/>
    </row>
    <row r="79" spans="1:12" ht="18" x14ac:dyDescent="0.2">
      <c r="A79" s="96"/>
      <c r="B79" s="95"/>
      <c r="C79" s="90"/>
      <c r="D79" s="90"/>
      <c r="E79" s="177"/>
      <c r="F79" s="177"/>
      <c r="H79" s="177" t="s">
        <v>119</v>
      </c>
      <c r="I79" s="177"/>
    </row>
    <row r="80" spans="1:12" ht="18" x14ac:dyDescent="0.2">
      <c r="A80" s="96"/>
      <c r="B80" s="90"/>
      <c r="C80" s="90"/>
      <c r="D80" s="40"/>
      <c r="E80" s="40"/>
      <c r="F80" s="40"/>
    </row>
    <row r="81" spans="1:11" ht="18" x14ac:dyDescent="0.2">
      <c r="A81" s="96"/>
      <c r="B81" s="90"/>
      <c r="C81" s="90"/>
      <c r="D81" s="40"/>
      <c r="E81" s="40"/>
      <c r="F81" s="40"/>
    </row>
    <row r="82" spans="1:11" ht="18" x14ac:dyDescent="0.2">
      <c r="A82" s="96"/>
      <c r="B82" s="90"/>
      <c r="C82" s="90"/>
      <c r="D82" s="90"/>
      <c r="E82" s="91"/>
      <c r="F82" s="90"/>
      <c r="J82" s="172"/>
    </row>
    <row r="83" spans="1:11" ht="22" x14ac:dyDescent="0.3">
      <c r="B83" s="92"/>
      <c r="C83" s="97"/>
      <c r="D83" s="97"/>
      <c r="E83" s="98"/>
      <c r="F83" s="97"/>
      <c r="K83" s="173"/>
    </row>
    <row r="84" spans="1:11" x14ac:dyDescent="0.2">
      <c r="E84" s="178"/>
      <c r="F84" s="178"/>
      <c r="G84" s="178"/>
      <c r="H84" s="99"/>
      <c r="I84" s="99"/>
    </row>
    <row r="85" spans="1:11" ht="21" x14ac:dyDescent="0.3">
      <c r="C85" s="97"/>
      <c r="D85" s="97"/>
      <c r="E85" s="174"/>
      <c r="F85" s="174"/>
      <c r="G85" s="174"/>
      <c r="H85" s="100"/>
      <c r="I85" s="100"/>
    </row>
    <row r="86" spans="1:11" ht="21" x14ac:dyDescent="0.3">
      <c r="C86" s="97"/>
      <c r="D86" s="97"/>
      <c r="E86" s="174"/>
      <c r="F86" s="174"/>
      <c r="G86" s="174"/>
      <c r="H86" s="100"/>
      <c r="I86" s="100"/>
    </row>
  </sheetData>
  <mergeCells count="34">
    <mergeCell ref="B28:F28"/>
    <mergeCell ref="A1:L1"/>
    <mergeCell ref="A2:L2"/>
    <mergeCell ref="A3:L3"/>
    <mergeCell ref="A4:L4"/>
    <mergeCell ref="H6:J6"/>
    <mergeCell ref="K6:L6"/>
    <mergeCell ref="B8:F8"/>
    <mergeCell ref="A11:G11"/>
    <mergeCell ref="B12:F12"/>
    <mergeCell ref="A15:G15"/>
    <mergeCell ref="B16:F16"/>
    <mergeCell ref="E70:F70"/>
    <mergeCell ref="A38:G38"/>
    <mergeCell ref="B39:F39"/>
    <mergeCell ref="A47:G47"/>
    <mergeCell ref="B48:F48"/>
    <mergeCell ref="B51:F51"/>
    <mergeCell ref="B56:F56"/>
    <mergeCell ref="E65:F65"/>
    <mergeCell ref="E66:F66"/>
    <mergeCell ref="E67:F67"/>
    <mergeCell ref="E68:F68"/>
    <mergeCell ref="E69:F69"/>
    <mergeCell ref="H77:I77"/>
    <mergeCell ref="E78:F78"/>
    <mergeCell ref="H78:I78"/>
    <mergeCell ref="E79:F79"/>
    <mergeCell ref="H79:I79"/>
    <mergeCell ref="E84:G84"/>
    <mergeCell ref="E85:G85"/>
    <mergeCell ref="E86:G86"/>
    <mergeCell ref="E71:F71"/>
    <mergeCell ref="E77:F77"/>
  </mergeCells>
  <pageMargins left="0.70866141732283472" right="0.70866141732283472" top="0.94488188976377963" bottom="0.74803149606299213" header="0.31496062992125984" footer="0.31496062992125984"/>
  <pageSetup scale="59" fitToHeight="0" orientation="portrait" horizontalDpi="360" verticalDpi="360" r:id="rId1"/>
  <rowBreaks count="1" manualBreakCount="1">
    <brk id="3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 LOS FRAILES </vt:lpstr>
      <vt:lpstr> SABANA DE LA MAR</vt:lpstr>
      <vt:lpstr>' LOS FRAILES '!Área_de_impresión</vt:lpstr>
      <vt:lpstr>' SABANA DE LA MAR'!Área_de_impresión</vt:lpstr>
      <vt:lpstr>' LOS FRAILES '!Títulos_a_imprimir</vt:lpstr>
      <vt:lpstr>' SABANA DE LA MAR'!Títulos_a_imprimir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2023-01-13T17:05:57Z</dcterms:created>
  <dcterms:modified xsi:type="dcterms:W3CDTF">2023-03-10T17:21:26Z</dcterms:modified>
</cp:coreProperties>
</file>