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josemanuelpegueromartinez/Dropbox/COMEDORES ECONOMICOS-LICITACIONES/2023/CEED-CP-2023-0013 (REMODELACIONES)P/Data/"/>
    </mc:Choice>
  </mc:AlternateContent>
  <xr:revisionPtr revIDLastSave="0" documentId="13_ncr:1_{1B9FE26A-DC00-894D-B586-1D90E21BEE0B}" xr6:coauthVersionLast="47" xr6:coauthVersionMax="47" xr10:uidLastSave="{00000000-0000-0000-0000-000000000000}"/>
  <bookViews>
    <workbookView xWindow="0" yWindow="600" windowWidth="26240" windowHeight="14860" xr2:uid="{00000000-000D-0000-FFFF-FFFF00000000}"/>
  </bookViews>
  <sheets>
    <sheet name="LA CIENAGA" sheetId="5" r:id="rId1"/>
    <sheet name="PALO ALTO" sheetId="6" r:id="rId2"/>
  </sheets>
  <externalReferences>
    <externalReference r:id="rId3"/>
    <externalReference r:id="rId4"/>
    <externalReference r:id="rId5"/>
  </externalReferences>
  <definedNames>
    <definedName name="ABULT">#REF!</definedName>
    <definedName name="Acero_Apoyo_Der">#REF!</definedName>
    <definedName name="Acero_Apoyo_Inf">#REF!</definedName>
    <definedName name="Acero_Apoyo_Izq">#REF!</definedName>
    <definedName name="Acero_Apoyo_Sup">#REF!</definedName>
    <definedName name="Acero_Especial_X1">#REF!</definedName>
    <definedName name="Acero_Especial_Y1">#REF!</definedName>
    <definedName name="Acero_Px">#REF!</definedName>
    <definedName name="Acero_Px1">#REF!</definedName>
    <definedName name="Acero_Px2">#REF!</definedName>
    <definedName name="Acero_Py1">#REF!</definedName>
    <definedName name="Acero_Py2">#REF!</definedName>
    <definedName name="_xlnm.Print_Area" localSheetId="0">'LA CIENAGA'!$A$1:$G$76</definedName>
    <definedName name="_xlnm.Print_Area" localSheetId="1">'PALO ALTO'!$A$1:$G$79</definedName>
    <definedName name="AREA1">#REF!</definedName>
    <definedName name="AREA12">#REF!</definedName>
    <definedName name="AREA34">#REF!</definedName>
    <definedName name="AREA38">#REF!</definedName>
    <definedName name="ARQSA">#REF!</definedName>
    <definedName name="BAÑERAHFBCA">[1]Ana!#REF!</definedName>
    <definedName name="BAÑERAHFCOL">[1]Ana!#REF!</definedName>
    <definedName name="BAÑERALIV">[1]Ana!#REF!</definedName>
    <definedName name="BIDETBCO">[1]Ana!#REF!</definedName>
    <definedName name="BIDETBCOPVC">#REF!</definedName>
    <definedName name="BIDETCOL">[1]Ana!#REF!</definedName>
    <definedName name="CIUPAISJAGS">#REF!</definedName>
    <definedName name="CIUPAISPROY">#REF!</definedName>
    <definedName name="COLABORA1">#REF!</definedName>
    <definedName name="COLABORA2">#REF!</definedName>
    <definedName name="CONTRA1">#REF!</definedName>
    <definedName name="CONTRA2">#REF!</definedName>
    <definedName name="DESPACE1">#REF!</definedName>
    <definedName name="DESPACE2">#REF!</definedName>
    <definedName name="DESPACEMALLA">#REF!</definedName>
    <definedName name="DESPCLA">#REF!</definedName>
    <definedName name="DESPMAD1">#REF!</definedName>
    <definedName name="DESPMAD2">#REF!</definedName>
    <definedName name="DIRJAGS">#REF!</definedName>
    <definedName name="DIRPROY">#REF!</definedName>
    <definedName name="EMAILARQSA">#REF!</definedName>
    <definedName name="EMAILJAGS">#REF!</definedName>
    <definedName name="ESCMARAGLPR">[1]Ana!$M$452</definedName>
    <definedName name="FECHACREACION">#REF!</definedName>
    <definedName name="GAS">[1]Ins!$E$434</definedName>
    <definedName name="GASOLINA">[2]Ins!$E$434</definedName>
    <definedName name="JAGS">#REF!</definedName>
    <definedName name="MOJO">[3]MOJornal!$A$7</definedName>
    <definedName name="PLIGADORA2">[1]Herram!$E$26</definedName>
    <definedName name="PROP">#REF!</definedName>
    <definedName name="PROY">#REF!</definedName>
    <definedName name="PTAFRANROBLE">#REF!</definedName>
    <definedName name="PTAPANCORROBLE">#REF!</definedName>
    <definedName name="PTAPANESPROBLE">#REF!</definedName>
    <definedName name="PTAPANVAIVENROBLE">#REF!</definedName>
    <definedName name="PWINCHE2000K">[1]Herram!$E$152</definedName>
    <definedName name="RNCARQSA">#REF!</definedName>
    <definedName name="RNCJAGS">#REF!</definedName>
    <definedName name="TELJAGS">#REF!</definedName>
    <definedName name="_xlnm.Print_Titles" localSheetId="0">'LA CIENAGA'!$1:$7</definedName>
    <definedName name="_xlnm.Print_Titles" localSheetId="1">'PALO ALTO'!$1:$7</definedName>
    <definedName name="USOSMADERA">#REF!</definedName>
    <definedName name="VENT2SDR41">[1]Ana!#REF!</definedName>
    <definedName name="VENT3SDR41">[1]Ana!#REF!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6" l="1"/>
  <c r="F60" i="6"/>
  <c r="F59" i="6"/>
  <c r="F58" i="6"/>
  <c r="F57" i="6"/>
  <c r="F56" i="6"/>
  <c r="F55" i="6"/>
  <c r="G54" i="6" s="1"/>
  <c r="F53" i="6"/>
  <c r="G52" i="6" s="1"/>
  <c r="F50" i="6"/>
  <c r="F49" i="6"/>
  <c r="G48" i="6"/>
  <c r="F46" i="6"/>
  <c r="F45" i="6"/>
  <c r="F44" i="6"/>
  <c r="F43" i="6"/>
  <c r="F42" i="6"/>
  <c r="F41" i="6"/>
  <c r="G35" i="6" s="1"/>
  <c r="F40" i="6"/>
  <c r="F39" i="6"/>
  <c r="F38" i="6"/>
  <c r="F37" i="6"/>
  <c r="F36" i="6"/>
  <c r="F34" i="6"/>
  <c r="F33" i="6"/>
  <c r="F32" i="6"/>
  <c r="C31" i="6"/>
  <c r="F31" i="6" s="1"/>
  <c r="F30" i="6"/>
  <c r="G24" i="6" s="1"/>
  <c r="F29" i="6"/>
  <c r="F28" i="6"/>
  <c r="F27" i="6"/>
  <c r="F26" i="6"/>
  <c r="F25" i="6"/>
  <c r="F22" i="6"/>
  <c r="G21" i="6"/>
  <c r="F19" i="6"/>
  <c r="G18" i="6"/>
  <c r="F16" i="6"/>
  <c r="G14" i="6" s="1"/>
  <c r="F15" i="6"/>
  <c r="F13" i="6"/>
  <c r="F12" i="6"/>
  <c r="G11" i="6"/>
  <c r="F9" i="6"/>
  <c r="G8" i="6"/>
  <c r="G62" i="6" s="1"/>
  <c r="G64" i="6" l="1"/>
  <c r="E63" i="6"/>
  <c r="E64" i="6" s="1"/>
  <c r="E65" i="6" s="1"/>
  <c r="E66" i="6" s="1"/>
  <c r="E67" i="6" s="1"/>
  <c r="E68" i="6" s="1"/>
  <c r="G68" i="6"/>
  <c r="G65" i="6"/>
  <c r="G63" i="6"/>
  <c r="G67" i="6"/>
  <c r="G66" i="6"/>
  <c r="G69" i="6" l="1"/>
  <c r="G70" i="6" s="1"/>
  <c r="G71" i="6" s="1"/>
  <c r="E69" i="6"/>
  <c r="F58" i="5" l="1"/>
  <c r="F57" i="5"/>
  <c r="F56" i="5"/>
  <c r="F55" i="5"/>
  <c r="F54" i="5"/>
  <c r="F53" i="5"/>
  <c r="F52" i="5"/>
  <c r="F51" i="5"/>
  <c r="F50" i="5"/>
  <c r="G49" i="5" s="1"/>
  <c r="F48" i="5"/>
  <c r="G47" i="5"/>
  <c r="F45" i="5"/>
  <c r="C44" i="5"/>
  <c r="F44" i="5" s="1"/>
  <c r="G43" i="5" s="1"/>
  <c r="F41" i="5"/>
  <c r="F40" i="5"/>
  <c r="F39" i="5"/>
  <c r="G30" i="5" s="1"/>
  <c r="F38" i="5"/>
  <c r="F37" i="5"/>
  <c r="F36" i="5"/>
  <c r="F35" i="5"/>
  <c r="F34" i="5"/>
  <c r="F33" i="5"/>
  <c r="F32" i="5"/>
  <c r="F31" i="5"/>
  <c r="F29" i="5"/>
  <c r="F28" i="5"/>
  <c r="F27" i="5"/>
  <c r="G23" i="5" s="1"/>
  <c r="F26" i="5"/>
  <c r="F25" i="5"/>
  <c r="F24" i="5"/>
  <c r="F21" i="5"/>
  <c r="G20" i="5"/>
  <c r="F18" i="5"/>
  <c r="G17" i="5"/>
  <c r="F15" i="5"/>
  <c r="G14" i="5"/>
  <c r="F13" i="5"/>
  <c r="F12" i="5"/>
  <c r="G11" i="5" s="1"/>
  <c r="F9" i="5"/>
  <c r="G8" i="5" s="1"/>
  <c r="G59" i="5" l="1"/>
  <c r="G61" i="5" l="1"/>
  <c r="G64" i="5"/>
  <c r="G62" i="5"/>
  <c r="E60" i="5"/>
  <c r="E61" i="5" s="1"/>
  <c r="E62" i="5" s="1"/>
  <c r="E63" i="5" s="1"/>
  <c r="E64" i="5" s="1"/>
  <c r="E65" i="5" s="1"/>
  <c r="G63" i="5"/>
  <c r="G60" i="5"/>
  <c r="G65" i="5"/>
  <c r="G66" i="5" l="1"/>
  <c r="G67" i="5" s="1"/>
  <c r="G68" i="5" s="1"/>
  <c r="E66" i="5"/>
</calcChain>
</file>

<file path=xl/sharedStrings.xml><?xml version="1.0" encoding="utf-8"?>
<sst xmlns="http://schemas.openxmlformats.org/spreadsheetml/2006/main" count="228" uniqueCount="95">
  <si>
    <t xml:space="preserve">COMEDORES ECONOMICOS DEL ESTADO </t>
  </si>
  <si>
    <t>ESTIMADO DE COSTO</t>
  </si>
  <si>
    <t>NO.</t>
  </si>
  <si>
    <t>PARTIDA</t>
  </si>
  <si>
    <t>CANT.</t>
  </si>
  <si>
    <t>UD</t>
  </si>
  <si>
    <t>P.U</t>
  </si>
  <si>
    <t>VALOR</t>
  </si>
  <si>
    <t>SUB-TOTAL</t>
  </si>
  <si>
    <t>I</t>
  </si>
  <si>
    <t>DEMOLICIONES</t>
  </si>
  <si>
    <t>II</t>
  </si>
  <si>
    <t>m2</t>
  </si>
  <si>
    <t>III</t>
  </si>
  <si>
    <t>M2</t>
  </si>
  <si>
    <t>IV</t>
  </si>
  <si>
    <t xml:space="preserve">Terminaciones </t>
  </si>
  <si>
    <t>PA</t>
  </si>
  <si>
    <t>V</t>
  </si>
  <si>
    <t>M3</t>
  </si>
  <si>
    <t>VI</t>
  </si>
  <si>
    <t>Sanitaria y aguas servidas</t>
  </si>
  <si>
    <t>Bomba Mayer 1HP</t>
  </si>
  <si>
    <t>ML</t>
  </si>
  <si>
    <t xml:space="preserve">Trampa de grasa </t>
  </si>
  <si>
    <t>P.A</t>
  </si>
  <si>
    <t>VII</t>
  </si>
  <si>
    <t xml:space="preserve">Electricidad </t>
  </si>
  <si>
    <t>Lámparas exterior</t>
  </si>
  <si>
    <t>Salida para luz Cenital</t>
  </si>
  <si>
    <t>Salida para Interruptor Simple</t>
  </si>
  <si>
    <t xml:space="preserve">Salida para Interruptor doble </t>
  </si>
  <si>
    <t>VIII</t>
  </si>
  <si>
    <t>Pintura</t>
  </si>
  <si>
    <t>IX</t>
  </si>
  <si>
    <t>Miselaneos</t>
  </si>
  <si>
    <t>Bote de Escombros</t>
  </si>
  <si>
    <t>Viajes</t>
  </si>
  <si>
    <t>Limpieza Continua y Final</t>
  </si>
  <si>
    <t>Asta de bandera en tubos en acero ioxidable  20 pie de altura ( incluye base Horm.),.</t>
  </si>
  <si>
    <t>Letrero acrílico</t>
  </si>
  <si>
    <t xml:space="preserve">Sub-Total general </t>
  </si>
  <si>
    <t>Dirección Técnica</t>
  </si>
  <si>
    <t>Seguro y Fianza</t>
  </si>
  <si>
    <t>Transporte</t>
  </si>
  <si>
    <t>Gastos Admisnitrativos</t>
  </si>
  <si>
    <t>CODIA</t>
  </si>
  <si>
    <t>ITBIS</t>
  </si>
  <si>
    <t>Sub-Total Gastos Indirectos</t>
  </si>
  <si>
    <t xml:space="preserve">Total General </t>
  </si>
  <si>
    <t>Excavación zanjas para colocación de tuberias Aguas Servidas de fregadero y rejillas de piso</t>
  </si>
  <si>
    <t>Extintor contra incendio de espuma especial  para uso en cocinas  . Ref. ORFEO-E-6-ESPUMA F-RI, 
-Extintor de presión permanente, -Capacidad: 6 litros.
-Agente impulsor: Nitrógeno, -Agente extintor: Agua+AFFF
-Eficacia: 75 F, -Recipiente: Aluminio,  -Peso cargado: 8.50
-Temperatura de servicio: +5ºC / + 60ºC</t>
  </si>
  <si>
    <t>Movimiento de Tierra</t>
  </si>
  <si>
    <t xml:space="preserve">Excavación para muros de 15 cms </t>
  </si>
  <si>
    <t xml:space="preserve">Relleno de resposición </t>
  </si>
  <si>
    <t xml:space="preserve">Pañete Interior </t>
  </si>
  <si>
    <t xml:space="preserve">Suministro e Instalación de rejillas de piso para cocina 5 ml </t>
  </si>
  <si>
    <t>ml</t>
  </si>
  <si>
    <t>Fregadero Inclinado para Ollas de 0.60 mts. de alto con dos desagues de fondo y 3 llaves de chorro (2,5x0,6 m)</t>
  </si>
  <si>
    <t>Mano de obra, incluye la revisión de la sanitari existente, incluye filtrante</t>
  </si>
  <si>
    <t xml:space="preserve">Lámpara en cocina </t>
  </si>
  <si>
    <t>Lámpara 2 x 2 para area de lavado y preparación</t>
  </si>
  <si>
    <t xml:space="preserve">Iluminación de almacén, </t>
  </si>
  <si>
    <t xml:space="preserve">Iluminación Oficina Encargada, baños, </t>
  </si>
  <si>
    <t xml:space="preserve">distribuccion electrica incluye cableado nuevo </t>
  </si>
  <si>
    <t>p.A</t>
  </si>
  <si>
    <t>Pintura Acrilica en exterior</t>
  </si>
  <si>
    <t>Equipamiento Cocina</t>
  </si>
  <si>
    <t>X</t>
  </si>
  <si>
    <t>Tarja en Bronce, incluye muro base</t>
  </si>
  <si>
    <t xml:space="preserve">Ley Fondo Pensiones y Jubilicaiones </t>
  </si>
  <si>
    <t>PROVINCIA BARAHONA , REPUBLICA DOMINICANA</t>
  </si>
  <si>
    <t>Apertura de hueco para extractores 0.5</t>
  </si>
  <si>
    <t xml:space="preserve">Hormigon  </t>
  </si>
  <si>
    <t>Hormigon para confeccion de canaleta y rejillas de piso</t>
  </si>
  <si>
    <t>Muros de sheetrock</t>
  </si>
  <si>
    <t>Muros en sheetrock</t>
  </si>
  <si>
    <t xml:space="preserve">Abanicos de techo </t>
  </si>
  <si>
    <t xml:space="preserve">salida de abanicos de techo </t>
  </si>
  <si>
    <t>Pintura Acrilica  pared en  interior</t>
  </si>
  <si>
    <t xml:space="preserve">Instalacion de 2 campanas y 1 extractor tipo hongo, debe incluir ducteria </t>
  </si>
  <si>
    <t>Puerta Polimetalica 0.9-1.1</t>
  </si>
  <si>
    <t>Extractor de olores para banos</t>
  </si>
  <si>
    <t>Tinaco de 500 gl</t>
  </si>
  <si>
    <t>HABILITACION  LOCAL PARA COMEDOR LA CIENAGA</t>
  </si>
  <si>
    <t>HABILITACION  LOCAL PARA COMEDOR  PALO ALTO</t>
  </si>
  <si>
    <t>ZAPATAS DE MUROS 0.15</t>
  </si>
  <si>
    <t xml:space="preserve">Muros </t>
  </si>
  <si>
    <t>Muros de block 0.15 cm</t>
  </si>
  <si>
    <t>Ceramica de piso para bano</t>
  </si>
  <si>
    <t xml:space="preserve">revestimiento de ceramica en bano </t>
  </si>
  <si>
    <t xml:space="preserve">suministro e instalacion de inodoro </t>
  </si>
  <si>
    <t>ud</t>
  </si>
  <si>
    <t xml:space="preserve">Suministro e instalacion de lavamanos </t>
  </si>
  <si>
    <t>Tinaco 500 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</si>
</sst>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18"/>
      <name val="Times New Roman"/>
      <family val="1"/>
    </font>
    <font>
      <sz val="12"/>
      <color theme="1"/>
      <name val="Times New Roman"/>
      <family val="1"/>
    </font>
    <font>
      <b/>
      <sz val="14"/>
      <name val="Arial"/>
      <family val="2"/>
    </font>
    <font>
      <b/>
      <sz val="12"/>
      <color theme="1"/>
      <name val="Arial"/>
      <family val="2"/>
    </font>
    <font>
      <sz val="14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Times New Roman"/>
      <family val="1"/>
    </font>
    <font>
      <b/>
      <i/>
      <sz val="16"/>
      <color theme="1"/>
      <name val="Times New Roman"/>
      <family val="1"/>
    </font>
    <font>
      <sz val="14"/>
      <color theme="1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/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vertical="center" wrapText="1"/>
    </xf>
    <xf numFmtId="43" fontId="3" fillId="0" borderId="0" xfId="3" applyNumberFormat="1" applyFont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/>
    </xf>
    <xf numFmtId="43" fontId="4" fillId="2" borderId="2" xfId="3" applyNumberFormat="1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43" fontId="4" fillId="2" borderId="5" xfId="3" applyNumberFormat="1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/>
    </xf>
    <xf numFmtId="44" fontId="5" fillId="3" borderId="10" xfId="3" applyNumberFormat="1" applyFont="1" applyFill="1" applyBorder="1" applyAlignment="1">
      <alignment horizontal="center" vertical="center"/>
    </xf>
    <xf numFmtId="0" fontId="5" fillId="3" borderId="11" xfId="3" applyFont="1" applyFill="1" applyBorder="1" applyAlignment="1">
      <alignment horizontal="center" vertical="center"/>
    </xf>
    <xf numFmtId="0" fontId="6" fillId="0" borderId="12" xfId="3" applyFont="1" applyBorder="1" applyAlignment="1">
      <alignment vertical="center" wrapText="1"/>
    </xf>
    <xf numFmtId="2" fontId="6" fillId="0" borderId="12" xfId="3" applyNumberFormat="1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44" fontId="6" fillId="0" borderId="12" xfId="3" applyNumberFormat="1" applyFont="1" applyBorder="1" applyAlignment="1">
      <alignment horizontal="center" vertical="center"/>
    </xf>
    <xf numFmtId="44" fontId="7" fillId="3" borderId="12" xfId="3" applyNumberFormat="1" applyFont="1" applyFill="1" applyBorder="1" applyAlignment="1">
      <alignment horizontal="center" vertical="center"/>
    </xf>
    <xf numFmtId="0" fontId="7" fillId="3" borderId="0" xfId="0" applyFont="1" applyFill="1"/>
    <xf numFmtId="0" fontId="7" fillId="3" borderId="12" xfId="3" applyFont="1" applyFill="1" applyBorder="1" applyAlignment="1">
      <alignment vertical="center" wrapText="1"/>
    </xf>
    <xf numFmtId="2" fontId="6" fillId="3" borderId="12" xfId="3" applyNumberFormat="1" applyFont="1" applyFill="1" applyBorder="1" applyAlignment="1">
      <alignment horizontal="center" vertical="center"/>
    </xf>
    <xf numFmtId="0" fontId="6" fillId="3" borderId="12" xfId="3" applyFont="1" applyFill="1" applyBorder="1" applyAlignment="1">
      <alignment horizontal="center" vertical="center"/>
    </xf>
    <xf numFmtId="44" fontId="7" fillId="3" borderId="12" xfId="0" applyNumberFormat="1" applyFont="1" applyFill="1" applyBorder="1" applyAlignment="1">
      <alignment horizontal="center" vertical="center" wrapText="1"/>
    </xf>
    <xf numFmtId="44" fontId="5" fillId="3" borderId="16" xfId="3" applyNumberFormat="1" applyFont="1" applyFill="1" applyBorder="1" applyAlignment="1">
      <alignment horizontal="center" vertical="center" wrapText="1"/>
    </xf>
    <xf numFmtId="44" fontId="7" fillId="3" borderId="12" xfId="3" applyNumberFormat="1" applyFont="1" applyFill="1" applyBorder="1" applyAlignment="1">
      <alignment horizontal="center" vertical="center" wrapText="1"/>
    </xf>
    <xf numFmtId="44" fontId="5" fillId="3" borderId="0" xfId="3" applyNumberFormat="1" applyFont="1" applyFill="1" applyAlignment="1">
      <alignment horizontal="center" vertical="center" wrapText="1"/>
    </xf>
    <xf numFmtId="0" fontId="5" fillId="3" borderId="12" xfId="3" applyFont="1" applyFill="1" applyBorder="1" applyAlignment="1">
      <alignment vertical="center" wrapText="1"/>
    </xf>
    <xf numFmtId="44" fontId="7" fillId="3" borderId="14" xfId="3" applyNumberFormat="1" applyFont="1" applyFill="1" applyBorder="1" applyAlignment="1">
      <alignment horizontal="center" vertical="center"/>
    </xf>
    <xf numFmtId="44" fontId="5" fillId="3" borderId="16" xfId="0" applyNumberFormat="1" applyFont="1" applyFill="1" applyBorder="1"/>
    <xf numFmtId="0" fontId="5" fillId="3" borderId="11" xfId="0" applyFont="1" applyFill="1" applyBorder="1" applyAlignment="1">
      <alignment horizontal="center"/>
    </xf>
    <xf numFmtId="44" fontId="7" fillId="3" borderId="12" xfId="3" applyNumberFormat="1" applyFont="1" applyFill="1" applyBorder="1" applyAlignment="1">
      <alignment horizontal="left" vertical="center" wrapText="1"/>
    </xf>
    <xf numFmtId="44" fontId="7" fillId="3" borderId="12" xfId="3" applyNumberFormat="1" applyFont="1" applyFill="1" applyBorder="1" applyAlignment="1">
      <alignment horizontal="left" vertical="center"/>
    </xf>
    <xf numFmtId="0" fontId="0" fillId="3" borderId="0" xfId="0" applyFill="1"/>
    <xf numFmtId="0" fontId="7" fillId="3" borderId="12" xfId="3" applyFont="1" applyFill="1" applyBorder="1" applyAlignment="1">
      <alignment horizontal="left" vertical="center" wrapText="1"/>
    </xf>
    <xf numFmtId="0" fontId="7" fillId="3" borderId="12" xfId="3" applyFont="1" applyFill="1" applyBorder="1" applyAlignment="1">
      <alignment horizontal="center" vertical="center" wrapText="1"/>
    </xf>
    <xf numFmtId="44" fontId="5" fillId="3" borderId="0" xfId="0" applyNumberFormat="1" applyFont="1" applyFill="1"/>
    <xf numFmtId="2" fontId="3" fillId="0" borderId="12" xfId="3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44" fontId="3" fillId="0" borderId="12" xfId="0" applyNumberFormat="1" applyFont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2" fontId="3" fillId="0" borderId="12" xfId="3" applyNumberFormat="1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44" fontId="3" fillId="0" borderId="12" xfId="3" applyNumberFormat="1" applyFont="1" applyBorder="1" applyAlignment="1">
      <alignment horizontal="center" vertical="center" wrapText="1"/>
    </xf>
    <xf numFmtId="44" fontId="3" fillId="0" borderId="18" xfId="3" applyNumberFormat="1" applyFont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/>
    </xf>
    <xf numFmtId="44" fontId="5" fillId="3" borderId="5" xfId="0" applyNumberFormat="1" applyFont="1" applyFill="1" applyBorder="1"/>
    <xf numFmtId="0" fontId="5" fillId="3" borderId="23" xfId="0" applyFont="1" applyFill="1" applyBorder="1" applyAlignment="1">
      <alignment horizontal="center"/>
    </xf>
    <xf numFmtId="0" fontId="3" fillId="0" borderId="11" xfId="3" applyFont="1" applyBorder="1" applyAlignment="1">
      <alignment vertical="center" wrapText="1"/>
    </xf>
    <xf numFmtId="2" fontId="7" fillId="0" borderId="12" xfId="3" applyNumberFormat="1" applyFont="1" applyBorder="1" applyAlignment="1">
      <alignment horizontal="center" wrapText="1"/>
    </xf>
    <xf numFmtId="0" fontId="7" fillId="0" borderId="12" xfId="3" applyFont="1" applyBorder="1" applyAlignment="1">
      <alignment horizontal="center" wrapText="1"/>
    </xf>
    <xf numFmtId="44" fontId="7" fillId="0" borderId="12" xfId="3" applyNumberFormat="1" applyFont="1" applyBorder="1" applyAlignment="1">
      <alignment horizontal="left" wrapText="1"/>
    </xf>
    <xf numFmtId="2" fontId="7" fillId="0" borderId="25" xfId="3" applyNumberFormat="1" applyFont="1" applyBorder="1" applyAlignment="1">
      <alignment horizontal="center" wrapText="1"/>
    </xf>
    <xf numFmtId="0" fontId="7" fillId="0" borderId="25" xfId="3" applyFont="1" applyBorder="1" applyAlignment="1">
      <alignment horizontal="center" wrapText="1"/>
    </xf>
    <xf numFmtId="44" fontId="7" fillId="0" borderId="25" xfId="3" applyNumberFormat="1" applyFont="1" applyBorder="1" applyAlignment="1">
      <alignment horizontal="left" wrapText="1"/>
    </xf>
    <xf numFmtId="0" fontId="7" fillId="0" borderId="12" xfId="3" applyFont="1" applyBorder="1" applyAlignment="1">
      <alignment vertical="center" wrapText="1"/>
    </xf>
    <xf numFmtId="2" fontId="7" fillId="0" borderId="12" xfId="3" applyNumberFormat="1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44" fontId="7" fillId="0" borderId="12" xfId="3" applyNumberFormat="1" applyFont="1" applyBorder="1" applyAlignment="1">
      <alignment horizontal="center" vertical="center"/>
    </xf>
    <xf numFmtId="44" fontId="7" fillId="0" borderId="12" xfId="3" applyNumberFormat="1" applyFont="1" applyBorder="1" applyAlignment="1">
      <alignment horizontal="center" vertical="center" wrapText="1"/>
    </xf>
    <xf numFmtId="43" fontId="7" fillId="4" borderId="26" xfId="3" applyNumberFormat="1" applyFont="1" applyFill="1" applyBorder="1" applyAlignment="1">
      <alignment horizontal="center" vertical="center"/>
    </xf>
    <xf numFmtId="44" fontId="5" fillId="4" borderId="16" xfId="3" applyNumberFormat="1" applyFont="1" applyFill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43" fontId="7" fillId="0" borderId="27" xfId="3" applyNumberFormat="1" applyFont="1" applyBorder="1" applyAlignment="1">
      <alignment horizontal="left" vertical="center"/>
    </xf>
    <xf numFmtId="10" fontId="7" fillId="0" borderId="27" xfId="3" applyNumberFormat="1" applyFont="1" applyBorder="1" applyAlignment="1">
      <alignment horizontal="center" vertical="center"/>
    </xf>
    <xf numFmtId="44" fontId="7" fillId="0" borderId="7" xfId="3" applyNumberFormat="1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7" fillId="0" borderId="12" xfId="3" applyFont="1" applyBorder="1" applyAlignment="1">
      <alignment horizontal="left" vertical="center"/>
    </xf>
    <xf numFmtId="10" fontId="7" fillId="0" borderId="12" xfId="1" applyNumberFormat="1" applyFont="1" applyFill="1" applyBorder="1" applyAlignment="1">
      <alignment horizontal="center" vertical="center"/>
    </xf>
    <xf numFmtId="10" fontId="7" fillId="0" borderId="12" xfId="3" applyNumberFormat="1" applyFont="1" applyBorder="1" applyAlignment="1">
      <alignment horizontal="center" vertical="center"/>
    </xf>
    <xf numFmtId="44" fontId="7" fillId="0" borderId="28" xfId="3" applyNumberFormat="1" applyFont="1" applyBorder="1" applyAlignment="1">
      <alignment horizontal="center" vertical="center"/>
    </xf>
    <xf numFmtId="0" fontId="5" fillId="0" borderId="29" xfId="3" applyFont="1" applyBorder="1" applyAlignment="1">
      <alignment horizontal="center" vertical="center"/>
    </xf>
    <xf numFmtId="0" fontId="5" fillId="4" borderId="25" xfId="3" applyFont="1" applyFill="1" applyBorder="1" applyAlignment="1">
      <alignment horizontal="center" vertical="center"/>
    </xf>
    <xf numFmtId="10" fontId="7" fillId="4" borderId="25" xfId="3" applyNumberFormat="1" applyFont="1" applyFill="1" applyBorder="1" applyAlignment="1">
      <alignment horizontal="center" vertical="center"/>
    </xf>
    <xf numFmtId="43" fontId="5" fillId="4" borderId="28" xfId="3" applyNumberFormat="1" applyFont="1" applyFill="1" applyBorder="1" applyAlignment="1">
      <alignment horizontal="center" vertical="center"/>
    </xf>
    <xf numFmtId="0" fontId="5" fillId="5" borderId="1" xfId="3" applyFont="1" applyFill="1" applyBorder="1" applyAlignment="1">
      <alignment horizontal="center" vertical="center"/>
    </xf>
    <xf numFmtId="0" fontId="5" fillId="5" borderId="2" xfId="3" applyFont="1" applyFill="1" applyBorder="1" applyAlignment="1">
      <alignment horizontal="center" vertical="center"/>
    </xf>
    <xf numFmtId="43" fontId="5" fillId="5" borderId="2" xfId="3" applyNumberFormat="1" applyFont="1" applyFill="1" applyBorder="1" applyAlignment="1">
      <alignment horizontal="center" vertical="center"/>
    </xf>
    <xf numFmtId="0" fontId="7" fillId="5" borderId="5" xfId="0" applyFont="1" applyFill="1" applyBorder="1"/>
    <xf numFmtId="44" fontId="5" fillId="5" borderId="16" xfId="3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6" fillId="0" borderId="0" xfId="4" applyFont="1"/>
    <xf numFmtId="0" fontId="8" fillId="0" borderId="0" xfId="3" applyFont="1"/>
    <xf numFmtId="0" fontId="9" fillId="0" borderId="0" xfId="4" applyFont="1"/>
    <xf numFmtId="164" fontId="6" fillId="0" borderId="0" xfId="4" applyNumberFormat="1" applyFont="1"/>
    <xf numFmtId="0" fontId="6" fillId="0" borderId="8" xfId="4" applyFont="1" applyBorder="1"/>
    <xf numFmtId="0" fontId="6" fillId="0" borderId="0" xfId="4" applyFont="1" applyAlignment="1">
      <alignment horizontal="center"/>
    </xf>
    <xf numFmtId="0" fontId="1" fillId="0" borderId="0" xfId="3" applyAlignment="1">
      <alignment horizontal="center"/>
    </xf>
    <xf numFmtId="0" fontId="0" fillId="0" borderId="0" xfId="0" applyAlignment="1">
      <alignment horizontal="center"/>
    </xf>
    <xf numFmtId="0" fontId="10" fillId="0" borderId="0" xfId="4" applyFont="1"/>
    <xf numFmtId="0" fontId="1" fillId="0" borderId="0" xfId="3"/>
    <xf numFmtId="44" fontId="7" fillId="3" borderId="0" xfId="0" applyNumberFormat="1" applyFont="1" applyFill="1"/>
    <xf numFmtId="0" fontId="5" fillId="3" borderId="12" xfId="0" applyFont="1" applyFill="1" applyBorder="1" applyAlignment="1">
      <alignment horizontal="center"/>
    </xf>
    <xf numFmtId="0" fontId="7" fillId="0" borderId="12" xfId="3" applyFont="1" applyBorder="1" applyAlignment="1">
      <alignment horizontal="left" wrapText="1"/>
    </xf>
    <xf numFmtId="0" fontId="7" fillId="4" borderId="12" xfId="3" applyFont="1" applyFill="1" applyBorder="1" applyAlignment="1">
      <alignment horizontal="center" vertical="center"/>
    </xf>
    <xf numFmtId="0" fontId="5" fillId="4" borderId="12" xfId="3" applyFont="1" applyFill="1" applyBorder="1" applyAlignment="1">
      <alignment horizontal="center" vertical="center"/>
    </xf>
    <xf numFmtId="0" fontId="7" fillId="4" borderId="12" xfId="3" applyFont="1" applyFill="1" applyBorder="1" applyAlignment="1">
      <alignment horizontal="center" vertical="center" wrapText="1"/>
    </xf>
    <xf numFmtId="43" fontId="7" fillId="4" borderId="12" xfId="3" applyNumberFormat="1" applyFont="1" applyFill="1" applyBorder="1" applyAlignment="1">
      <alignment horizontal="center" vertical="center"/>
    </xf>
    <xf numFmtId="44" fontId="5" fillId="4" borderId="12" xfId="3" applyNumberFormat="1" applyFont="1" applyFill="1" applyBorder="1" applyAlignment="1">
      <alignment horizontal="center" vertical="center"/>
    </xf>
    <xf numFmtId="9" fontId="7" fillId="0" borderId="27" xfId="1" applyFont="1" applyFill="1" applyBorder="1" applyAlignment="1">
      <alignment horizontal="center" vertical="center"/>
    </xf>
    <xf numFmtId="9" fontId="7" fillId="0" borderId="12" xfId="1" applyFont="1" applyFill="1" applyBorder="1" applyAlignment="1">
      <alignment horizontal="center" vertical="center"/>
    </xf>
    <xf numFmtId="0" fontId="5" fillId="3" borderId="14" xfId="3" applyFont="1" applyFill="1" applyBorder="1" applyAlignment="1">
      <alignment horizontal="left" vertical="center" wrapText="1"/>
    </xf>
    <xf numFmtId="0" fontId="5" fillId="3" borderId="15" xfId="3" applyFont="1" applyFill="1" applyBorder="1" applyAlignment="1">
      <alignment horizontal="left" vertical="center" wrapText="1"/>
    </xf>
    <xf numFmtId="0" fontId="5" fillId="3" borderId="17" xfId="3" applyFont="1" applyFill="1" applyBorder="1" applyAlignment="1">
      <alignment horizontal="left" vertical="center" wrapText="1"/>
    </xf>
    <xf numFmtId="43" fontId="2" fillId="0" borderId="0" xfId="2" applyFont="1" applyBorder="1" applyAlignment="1" applyProtection="1">
      <alignment horizontal="center"/>
    </xf>
    <xf numFmtId="0" fontId="5" fillId="3" borderId="7" xfId="3" applyFont="1" applyFill="1" applyBorder="1" applyAlignment="1">
      <alignment horizontal="left" vertical="center" wrapText="1"/>
    </xf>
    <xf numFmtId="0" fontId="5" fillId="3" borderId="8" xfId="3" applyFont="1" applyFill="1" applyBorder="1" applyAlignment="1">
      <alignment horizontal="left" vertical="center" wrapText="1"/>
    </xf>
    <xf numFmtId="0" fontId="5" fillId="3" borderId="9" xfId="3" applyFont="1" applyFill="1" applyBorder="1" applyAlignment="1">
      <alignment horizontal="left" vertical="center" wrapText="1"/>
    </xf>
    <xf numFmtId="0" fontId="5" fillId="3" borderId="13" xfId="3" applyFont="1" applyFill="1" applyBorder="1" applyAlignment="1">
      <alignment horizontal="center" vertical="center"/>
    </xf>
    <xf numFmtId="0" fontId="5" fillId="3" borderId="0" xfId="3" applyFont="1" applyFill="1" applyAlignment="1">
      <alignment horizontal="center" vertical="center"/>
    </xf>
    <xf numFmtId="39" fontId="7" fillId="0" borderId="12" xfId="3" applyNumberFormat="1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0" xfId="4" applyFont="1" applyAlignment="1">
      <alignment horizontal="left"/>
    </xf>
    <xf numFmtId="0" fontId="5" fillId="3" borderId="20" xfId="3" applyFont="1" applyFill="1" applyBorder="1" applyAlignment="1">
      <alignment horizontal="left" vertical="center" wrapText="1"/>
    </xf>
    <xf numFmtId="0" fontId="5" fillId="3" borderId="21" xfId="3" applyFont="1" applyFill="1" applyBorder="1" applyAlignment="1">
      <alignment horizontal="left" vertical="center" wrapText="1"/>
    </xf>
    <xf numFmtId="0" fontId="5" fillId="3" borderId="22" xfId="3" applyFont="1" applyFill="1" applyBorder="1" applyAlignment="1">
      <alignment horizontal="left" vertical="center" wrapText="1"/>
    </xf>
    <xf numFmtId="0" fontId="10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0" fontId="5" fillId="3" borderId="24" xfId="3" applyFont="1" applyFill="1" applyBorder="1" applyAlignment="1">
      <alignment horizontal="left" vertical="center" wrapText="1"/>
    </xf>
    <xf numFmtId="39" fontId="7" fillId="0" borderId="31" xfId="3" applyNumberFormat="1" applyFont="1" applyBorder="1" applyAlignment="1">
      <alignment horizontal="center" vertical="center"/>
    </xf>
    <xf numFmtId="39" fontId="7" fillId="0" borderId="30" xfId="3" applyNumberFormat="1" applyFont="1" applyBorder="1" applyAlignment="1">
      <alignment horizontal="center" vertical="center"/>
    </xf>
    <xf numFmtId="0" fontId="7" fillId="3" borderId="14" xfId="3" applyFont="1" applyFill="1" applyBorder="1" applyAlignment="1">
      <alignment horizontal="left" vertical="center" wrapText="1"/>
    </xf>
    <xf numFmtId="44" fontId="7" fillId="3" borderId="14" xfId="3" applyNumberFormat="1" applyFont="1" applyFill="1" applyBorder="1" applyAlignment="1">
      <alignment horizontal="left" vertical="center"/>
    </xf>
  </cellXfs>
  <cellStyles count="5">
    <cellStyle name="Millares 2" xfId="2" xr:uid="{00000000-0005-0000-0000-000000000000}"/>
    <cellStyle name="Normal" xfId="0" builtinId="0"/>
    <cellStyle name="Normal 2" xfId="3" xr:uid="{00000000-0005-0000-0000-000002000000}"/>
    <cellStyle name="Normal 3" xfId="4" xr:uid="{00000000-0005-0000-0000-00000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1496785</xdr:colOff>
      <xdr:row>0</xdr:row>
      <xdr:rowOff>234043</xdr:rowOff>
    </xdr:from>
    <xdr:ext cx="304800" cy="300718"/>
    <xdr:sp macro="" textlink="">
      <xdr:nvSpPr>
        <xdr:cNvPr id="2" name="AutoShape 2" descr="Image result for LOGO COMEDORES ECONOMICO DEL ESTADO">
          <a:extLst>
            <a:ext uri="{FF2B5EF4-FFF2-40B4-BE49-F238E27FC236}">
              <a16:creationId xmlns:a16="http://schemas.microsoft.com/office/drawing/2014/main" id="{B301CD93-1017-4C46-92F4-F407D5484832}"/>
            </a:ext>
          </a:extLst>
        </xdr:cNvPr>
        <xdr:cNvSpPr>
          <a:spLocks noChangeAspect="1" noChangeArrowheads="1"/>
        </xdr:cNvSpPr>
      </xdr:nvSpPr>
      <xdr:spPr bwMode="auto">
        <a:xfrm>
          <a:off x="2207985" y="234043"/>
          <a:ext cx="304800" cy="30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133349</xdr:colOff>
      <xdr:row>1</xdr:row>
      <xdr:rowOff>21772</xdr:rowOff>
    </xdr:from>
    <xdr:to>
      <xdr:col>10</xdr:col>
      <xdr:colOff>227238</xdr:colOff>
      <xdr:row>5</xdr:row>
      <xdr:rowOff>212272</xdr:rowOff>
    </xdr:to>
    <xdr:pic>
      <xdr:nvPicPr>
        <xdr:cNvPr id="3" name="Imagen 1" descr="12.png">
          <a:extLst>
            <a:ext uri="{FF2B5EF4-FFF2-40B4-BE49-F238E27FC236}">
              <a16:creationId xmlns:a16="http://schemas.microsoft.com/office/drawing/2014/main" id="{05AC12A6-6895-0D44-9C2B-6843C8B9A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49" y="275772"/>
          <a:ext cx="2189389" cy="116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1496785</xdr:colOff>
      <xdr:row>0</xdr:row>
      <xdr:rowOff>234043</xdr:rowOff>
    </xdr:from>
    <xdr:ext cx="304800" cy="300718"/>
    <xdr:sp macro="" textlink="">
      <xdr:nvSpPr>
        <xdr:cNvPr id="2" name="AutoShape 2" descr="Image result for LOGO COMEDORES ECONOMICO DEL ESTADO">
          <a:extLst>
            <a:ext uri="{FF2B5EF4-FFF2-40B4-BE49-F238E27FC236}">
              <a16:creationId xmlns:a16="http://schemas.microsoft.com/office/drawing/2014/main" id="{8AAA7106-DCB3-404C-920E-A98C9D1A5683}"/>
            </a:ext>
          </a:extLst>
        </xdr:cNvPr>
        <xdr:cNvSpPr>
          <a:spLocks noChangeAspect="1" noChangeArrowheads="1"/>
        </xdr:cNvSpPr>
      </xdr:nvSpPr>
      <xdr:spPr bwMode="auto">
        <a:xfrm>
          <a:off x="2207985" y="234043"/>
          <a:ext cx="304800" cy="30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1243693</xdr:colOff>
      <xdr:row>0</xdr:row>
      <xdr:rowOff>0</xdr:rowOff>
    </xdr:from>
    <xdr:to>
      <xdr:col>6</xdr:col>
      <xdr:colOff>1587953</xdr:colOff>
      <xdr:row>4</xdr:row>
      <xdr:rowOff>136071</xdr:rowOff>
    </xdr:to>
    <xdr:pic>
      <xdr:nvPicPr>
        <xdr:cNvPr id="3" name="Imagen 1" descr="12.png">
          <a:extLst>
            <a:ext uri="{FF2B5EF4-FFF2-40B4-BE49-F238E27FC236}">
              <a16:creationId xmlns:a16="http://schemas.microsoft.com/office/drawing/2014/main" id="{D20C5A16-F5C3-9543-A0FC-D81A1630A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2893" y="0"/>
          <a:ext cx="2134960" cy="115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PROYECTO%20CONSTRUCCION%20DELFA/2014%2005May%2003%20txt%2014va%20Edic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PROYECTOS%20%20DELFA/EDIFICIO%205%20NIVELES%20ING.%20ANGEL%20ROSARIO/Borrador%20de%20Presupues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/EXCEL/FOLLETOS/2012/2012%20Nueva%20Edi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"/>
      <sheetName val="Indice"/>
      <sheetName val="Hoja1"/>
    </sheetNames>
    <sheetDataSet>
      <sheetData sheetId="0" refreshError="1"/>
      <sheetData sheetId="1" refreshError="1">
        <row r="1">
          <cell r="F1" t="str">
            <v>GUIA DE ANALISIS DE COSTOS EDIFICACIONES EN SANTO DOMINGO, REP. DOM.</v>
          </cell>
        </row>
        <row r="434">
          <cell r="E434">
            <v>248.1</v>
          </cell>
        </row>
      </sheetData>
      <sheetData sheetId="2" refreshError="1">
        <row r="26">
          <cell r="E26">
            <v>133421.38</v>
          </cell>
        </row>
        <row r="152">
          <cell r="E152">
            <v>133512.93</v>
          </cell>
        </row>
      </sheetData>
      <sheetData sheetId="3" refreshError="1"/>
      <sheetData sheetId="4" refreshError="1"/>
      <sheetData sheetId="5" refreshError="1"/>
      <sheetData sheetId="6" refreshError="1">
        <row r="452">
          <cell r="M452">
            <v>2003.66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"/>
      <sheetName val="Catalogo de Conceptos"/>
      <sheetName val="Presupuesto"/>
      <sheetName val="Memoria de Calculo BNP"/>
      <sheetName val="Memoria de Calculo 1er Nivel"/>
      <sheetName val="Memoria de Calculo 2do Nivel"/>
      <sheetName val="Memoria de Calculo 3er Nivel"/>
      <sheetName val="Analisis"/>
      <sheetName val="INSUMOS"/>
      <sheetName val="Ins"/>
      <sheetName val="Indice"/>
      <sheetName val="Volumenes"/>
      <sheetName val="MOJornal"/>
      <sheetName val="Rndmto"/>
      <sheetName val="MOCuadrillas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34">
          <cell r="E434">
            <v>248.1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4B376-2FD0-9C4E-9ABA-6C8A940C7A8D}">
  <sheetPr>
    <pageSetUpPr fitToPage="1"/>
  </sheetPr>
  <dimension ref="A1:G76"/>
  <sheetViews>
    <sheetView tabSelected="1" view="pageBreakPreview" topLeftCell="A4" zoomScale="70" zoomScaleNormal="100" zoomScaleSheetLayoutView="70" workbookViewId="0">
      <pane ySplit="1240" activePane="bottomLeft"/>
      <selection activeCell="J1" sqref="J1:M1048576"/>
      <selection pane="bottomLeft" activeCell="F13" sqref="F13"/>
    </sheetView>
  </sheetViews>
  <sheetFormatPr baseColWidth="10" defaultColWidth="9.1640625" defaultRowHeight="15" x14ac:dyDescent="0.2"/>
  <cols>
    <col min="1" max="1" width="9.33203125" style="93" bestFit="1" customWidth="1"/>
    <col min="2" max="2" width="49.6640625" customWidth="1"/>
    <col min="3" max="3" width="11.33203125" bestFit="1" customWidth="1"/>
    <col min="5" max="5" width="19.83203125" customWidth="1"/>
    <col min="6" max="6" width="23.5" customWidth="1"/>
    <col min="7" max="7" width="25.1640625" customWidth="1"/>
  </cols>
  <sheetData>
    <row r="1" spans="1:7" ht="20" x14ac:dyDescent="0.2">
      <c r="A1" s="109" t="s">
        <v>0</v>
      </c>
      <c r="B1" s="109"/>
      <c r="C1" s="109"/>
      <c r="D1" s="109"/>
      <c r="E1" s="109"/>
      <c r="F1" s="109"/>
      <c r="G1" s="109"/>
    </row>
    <row r="2" spans="1:7" ht="20" x14ac:dyDescent="0.2">
      <c r="A2" s="109" t="s">
        <v>84</v>
      </c>
      <c r="B2" s="109"/>
      <c r="C2" s="109"/>
      <c r="D2" s="109"/>
      <c r="E2" s="109"/>
      <c r="F2" s="109"/>
      <c r="G2" s="109"/>
    </row>
    <row r="3" spans="1:7" ht="20" x14ac:dyDescent="0.2">
      <c r="A3" s="109" t="s">
        <v>71</v>
      </c>
      <c r="B3" s="109"/>
      <c r="C3" s="109"/>
      <c r="D3" s="109"/>
      <c r="E3" s="109"/>
      <c r="F3" s="109"/>
      <c r="G3" s="109"/>
    </row>
    <row r="4" spans="1:7" ht="20" x14ac:dyDescent="0.2">
      <c r="A4" s="109" t="s">
        <v>1</v>
      </c>
      <c r="B4" s="109"/>
      <c r="C4" s="109"/>
      <c r="D4" s="109"/>
      <c r="E4" s="109"/>
      <c r="F4" s="109"/>
      <c r="G4" s="109"/>
    </row>
    <row r="5" spans="1:7" ht="17" thickBot="1" x14ac:dyDescent="0.25">
      <c r="A5" s="1"/>
      <c r="B5" s="2"/>
      <c r="C5" s="1"/>
      <c r="D5" s="1"/>
      <c r="E5" s="3"/>
      <c r="F5" s="1"/>
    </row>
    <row r="6" spans="1:7" ht="18.75" customHeight="1" thickBot="1" x14ac:dyDescent="0.25">
      <c r="A6" s="4" t="s">
        <v>2</v>
      </c>
      <c r="B6" s="5" t="s">
        <v>3</v>
      </c>
      <c r="C6" s="6" t="s">
        <v>4</v>
      </c>
      <c r="D6" s="6" t="s">
        <v>5</v>
      </c>
      <c r="E6" s="7" t="s">
        <v>6</v>
      </c>
      <c r="F6" s="5" t="s">
        <v>7</v>
      </c>
      <c r="G6" s="8" t="s">
        <v>8</v>
      </c>
    </row>
    <row r="7" spans="1:7" ht="19" thickBot="1" x14ac:dyDescent="0.25">
      <c r="A7" s="9"/>
      <c r="B7" s="8"/>
      <c r="C7" s="10"/>
      <c r="D7" s="10"/>
      <c r="E7" s="11"/>
      <c r="F7" s="12"/>
      <c r="G7" s="12"/>
    </row>
    <row r="8" spans="1:7" ht="22.25" customHeight="1" thickBot="1" x14ac:dyDescent="0.25">
      <c r="A8" s="13" t="s">
        <v>9</v>
      </c>
      <c r="B8" s="110" t="s">
        <v>10</v>
      </c>
      <c r="C8" s="111"/>
      <c r="D8" s="111"/>
      <c r="E8" s="111"/>
      <c r="F8" s="112"/>
      <c r="G8" s="14">
        <f>SUM(F9:F9)</f>
        <v>0</v>
      </c>
    </row>
    <row r="9" spans="1:7" ht="19" x14ac:dyDescent="0.2">
      <c r="A9" s="15">
        <v>1.1000000000000001</v>
      </c>
      <c r="B9" s="16" t="s">
        <v>72</v>
      </c>
      <c r="C9" s="17">
        <v>4</v>
      </c>
      <c r="D9" s="18" t="s">
        <v>5</v>
      </c>
      <c r="E9" s="19"/>
      <c r="F9" s="20">
        <f>C9*E9</f>
        <v>0</v>
      </c>
      <c r="G9" s="21"/>
    </row>
    <row r="10" spans="1:7" ht="18" customHeight="1" thickBot="1" x14ac:dyDescent="0.25">
      <c r="A10" s="113"/>
      <c r="B10" s="114"/>
      <c r="C10" s="114"/>
      <c r="D10" s="114"/>
      <c r="E10" s="114"/>
      <c r="F10" s="114"/>
      <c r="G10" s="114"/>
    </row>
    <row r="11" spans="1:7" ht="17" thickBot="1" x14ac:dyDescent="0.25">
      <c r="A11" s="15" t="s">
        <v>11</v>
      </c>
      <c r="B11" s="106" t="s">
        <v>52</v>
      </c>
      <c r="C11" s="107"/>
      <c r="D11" s="107"/>
      <c r="E11" s="107"/>
      <c r="F11" s="107"/>
      <c r="G11" s="31">
        <f>SUM(F12:F13)</f>
        <v>0</v>
      </c>
    </row>
    <row r="12" spans="1:7" ht="19" x14ac:dyDescent="0.2">
      <c r="A12" s="15">
        <v>2.1</v>
      </c>
      <c r="B12" s="16" t="s">
        <v>53</v>
      </c>
      <c r="C12" s="17">
        <v>4</v>
      </c>
      <c r="D12" s="18" t="s">
        <v>19</v>
      </c>
      <c r="E12" s="19"/>
      <c r="F12" s="19">
        <f>C12*E12</f>
        <v>0</v>
      </c>
    </row>
    <row r="13" spans="1:7" ht="24" customHeight="1" thickBot="1" x14ac:dyDescent="0.25">
      <c r="A13" s="15">
        <v>2.2000000000000002</v>
      </c>
      <c r="B13" s="16" t="s">
        <v>54</v>
      </c>
      <c r="C13" s="17">
        <v>2</v>
      </c>
      <c r="D13" s="18" t="s">
        <v>19</v>
      </c>
      <c r="E13" s="19"/>
      <c r="F13" s="19">
        <f>+C13*E13</f>
        <v>0</v>
      </c>
      <c r="G13" s="96"/>
    </row>
    <row r="14" spans="1:7" ht="18" customHeight="1" thickBot="1" x14ac:dyDescent="0.25">
      <c r="A14" s="15" t="s">
        <v>13</v>
      </c>
      <c r="B14" s="106" t="s">
        <v>73</v>
      </c>
      <c r="C14" s="107"/>
      <c r="D14" s="107"/>
      <c r="E14" s="107"/>
      <c r="F14" s="107"/>
      <c r="G14" s="31">
        <f>SUM(F15:F15)</f>
        <v>0</v>
      </c>
    </row>
    <row r="15" spans="1:7" ht="30.5" customHeight="1" x14ac:dyDescent="0.2">
      <c r="A15" s="15">
        <v>3.1</v>
      </c>
      <c r="B15" s="22" t="s">
        <v>74</v>
      </c>
      <c r="C15" s="23">
        <v>2</v>
      </c>
      <c r="D15" s="24" t="s">
        <v>19</v>
      </c>
      <c r="E15" s="27"/>
      <c r="F15" s="20">
        <f t="shared" ref="F15" si="0">C15*E15</f>
        <v>0</v>
      </c>
      <c r="G15" s="21"/>
    </row>
    <row r="16" spans="1:7" ht="18" customHeight="1" thickBot="1" x14ac:dyDescent="0.25">
      <c r="A16" s="113"/>
      <c r="B16" s="114"/>
      <c r="C16" s="114"/>
      <c r="D16" s="114"/>
      <c r="E16" s="114"/>
      <c r="F16" s="114"/>
      <c r="G16" s="114"/>
    </row>
    <row r="17" spans="1:7" ht="21.5" customHeight="1" thickBot="1" x14ac:dyDescent="0.25">
      <c r="A17" s="15" t="s">
        <v>15</v>
      </c>
      <c r="B17" s="106" t="s">
        <v>75</v>
      </c>
      <c r="C17" s="107"/>
      <c r="D17" s="107"/>
      <c r="E17" s="107"/>
      <c r="F17" s="107"/>
      <c r="G17" s="26">
        <f>SUM(F18:F18)</f>
        <v>0</v>
      </c>
    </row>
    <row r="18" spans="1:7" ht="25.25" customHeight="1" x14ac:dyDescent="0.2">
      <c r="A18" s="15">
        <v>4.0999999999999996</v>
      </c>
      <c r="B18" s="22" t="s">
        <v>76</v>
      </c>
      <c r="C18" s="23">
        <v>96</v>
      </c>
      <c r="D18" s="24" t="s">
        <v>14</v>
      </c>
      <c r="E18" s="27"/>
      <c r="F18" s="27">
        <f t="shared" ref="F18" si="1">C18*E18</f>
        <v>0</v>
      </c>
      <c r="G18" s="28"/>
    </row>
    <row r="19" spans="1:7" ht="17" thickBot="1" x14ac:dyDescent="0.25">
      <c r="A19" s="113"/>
      <c r="B19" s="114"/>
      <c r="C19" s="114"/>
      <c r="D19" s="114"/>
      <c r="E19" s="114"/>
      <c r="F19" s="114"/>
      <c r="G19" s="114"/>
    </row>
    <row r="20" spans="1:7" ht="21" customHeight="1" thickBot="1" x14ac:dyDescent="0.25">
      <c r="A20" s="15" t="s">
        <v>18</v>
      </c>
      <c r="B20" s="29" t="s">
        <v>16</v>
      </c>
      <c r="C20" s="23"/>
      <c r="D20" s="24"/>
      <c r="E20" s="25"/>
      <c r="F20" s="30"/>
      <c r="G20" s="31">
        <f>SUM(F21:F21)</f>
        <v>0</v>
      </c>
    </row>
    <row r="21" spans="1:7" ht="24.5" customHeight="1" x14ac:dyDescent="0.2">
      <c r="A21" s="15">
        <v>5.2</v>
      </c>
      <c r="B21" s="22" t="s">
        <v>55</v>
      </c>
      <c r="C21" s="23">
        <v>110</v>
      </c>
      <c r="D21" s="24" t="s">
        <v>14</v>
      </c>
      <c r="E21" s="27"/>
      <c r="F21" s="27">
        <f t="shared" ref="F21" si="2">C21*E21</f>
        <v>0</v>
      </c>
      <c r="G21" s="21"/>
    </row>
    <row r="22" spans="1:7" ht="18" customHeight="1" thickBot="1" x14ac:dyDescent="0.25">
      <c r="A22" s="113"/>
      <c r="B22" s="114"/>
      <c r="C22" s="114"/>
      <c r="D22" s="114"/>
      <c r="E22" s="114"/>
      <c r="F22" s="114"/>
      <c r="G22" s="114"/>
    </row>
    <row r="23" spans="1:7" ht="24" customHeight="1" thickBot="1" x14ac:dyDescent="0.25">
      <c r="A23" s="15" t="s">
        <v>20</v>
      </c>
      <c r="B23" s="106" t="s">
        <v>21</v>
      </c>
      <c r="C23" s="107"/>
      <c r="D23" s="107"/>
      <c r="E23" s="107"/>
      <c r="F23" s="107"/>
      <c r="G23" s="31">
        <f>SUM(F24:F29)</f>
        <v>0</v>
      </c>
    </row>
    <row r="24" spans="1:7" ht="36" customHeight="1" x14ac:dyDescent="0.2">
      <c r="A24" s="15">
        <v>6.1</v>
      </c>
      <c r="B24" s="36" t="s">
        <v>50</v>
      </c>
      <c r="C24" s="37">
        <v>1</v>
      </c>
      <c r="D24" s="36" t="s">
        <v>17</v>
      </c>
      <c r="E24" s="33"/>
      <c r="F24" s="34">
        <f t="shared" ref="F24:F27" si="3">C24*E24</f>
        <v>0</v>
      </c>
      <c r="G24" s="38"/>
    </row>
    <row r="25" spans="1:7" ht="29.5" customHeight="1" x14ac:dyDescent="0.2">
      <c r="A25" s="15">
        <v>6.5</v>
      </c>
      <c r="B25" s="36" t="s">
        <v>56</v>
      </c>
      <c r="C25" s="37">
        <v>5</v>
      </c>
      <c r="D25" s="36" t="s">
        <v>57</v>
      </c>
      <c r="E25" s="33"/>
      <c r="F25" s="34">
        <f t="shared" si="3"/>
        <v>0</v>
      </c>
      <c r="G25" s="38"/>
    </row>
    <row r="26" spans="1:7" ht="27.5" customHeight="1" x14ac:dyDescent="0.2">
      <c r="A26" s="15">
        <v>6.7</v>
      </c>
      <c r="B26" s="36" t="s">
        <v>24</v>
      </c>
      <c r="C26" s="37">
        <v>1</v>
      </c>
      <c r="D26" s="36" t="s">
        <v>5</v>
      </c>
      <c r="E26" s="33"/>
      <c r="F26" s="34">
        <f t="shared" si="3"/>
        <v>0</v>
      </c>
      <c r="G26" s="38"/>
    </row>
    <row r="27" spans="1:7" ht="27" customHeight="1" x14ac:dyDescent="0.2">
      <c r="A27" s="15">
        <v>6.8</v>
      </c>
      <c r="B27" s="36" t="s">
        <v>22</v>
      </c>
      <c r="C27" s="37">
        <v>1</v>
      </c>
      <c r="D27" s="36" t="s">
        <v>5</v>
      </c>
      <c r="E27" s="33"/>
      <c r="F27" s="34">
        <f t="shared" si="3"/>
        <v>0</v>
      </c>
      <c r="G27" s="38"/>
    </row>
    <row r="28" spans="1:7" ht="54.5" customHeight="1" x14ac:dyDescent="0.2">
      <c r="A28" s="15">
        <v>6.9</v>
      </c>
      <c r="B28" s="36" t="s">
        <v>58</v>
      </c>
      <c r="C28" s="39">
        <v>2.5</v>
      </c>
      <c r="D28" s="40" t="s">
        <v>23</v>
      </c>
      <c r="E28" s="41"/>
      <c r="F28" s="34">
        <f>C28*E28</f>
        <v>0</v>
      </c>
      <c r="G28" s="35"/>
    </row>
    <row r="29" spans="1:7" ht="38.5" customHeight="1" thickBot="1" x14ac:dyDescent="0.25">
      <c r="A29" s="15">
        <v>6.9</v>
      </c>
      <c r="B29" s="36" t="s">
        <v>59</v>
      </c>
      <c r="C29" s="43">
        <v>1</v>
      </c>
      <c r="D29" s="44" t="s">
        <v>25</v>
      </c>
      <c r="E29" s="45"/>
      <c r="F29" s="46">
        <f t="shared" ref="F29" si="4">C29*E29</f>
        <v>0</v>
      </c>
      <c r="G29" s="35"/>
    </row>
    <row r="30" spans="1:7" ht="22.25" customHeight="1" thickBot="1" x14ac:dyDescent="0.25">
      <c r="A30" s="15" t="s">
        <v>26</v>
      </c>
      <c r="B30" s="106" t="s">
        <v>27</v>
      </c>
      <c r="C30" s="107"/>
      <c r="D30" s="107"/>
      <c r="E30" s="107"/>
      <c r="F30" s="108"/>
      <c r="G30" s="31">
        <f>SUM(F31:F41)</f>
        <v>0</v>
      </c>
    </row>
    <row r="31" spans="1:7" ht="24.5" customHeight="1" x14ac:dyDescent="0.2">
      <c r="A31" s="32">
        <v>7.1</v>
      </c>
      <c r="B31" s="42" t="s">
        <v>60</v>
      </c>
      <c r="C31" s="47">
        <v>4</v>
      </c>
      <c r="D31" s="48" t="s">
        <v>5</v>
      </c>
      <c r="E31" s="45"/>
      <c r="F31" s="46">
        <f t="shared" ref="F31:F41" si="5">C31*E31</f>
        <v>0</v>
      </c>
      <c r="G31" s="35"/>
    </row>
    <row r="32" spans="1:7" ht="19" x14ac:dyDescent="0.2">
      <c r="A32" s="32">
        <v>7.2</v>
      </c>
      <c r="B32" s="42" t="s">
        <v>61</v>
      </c>
      <c r="C32" s="47">
        <v>1</v>
      </c>
      <c r="D32" s="48" t="s">
        <v>5</v>
      </c>
      <c r="E32" s="45"/>
      <c r="F32" s="46">
        <f t="shared" si="5"/>
        <v>0</v>
      </c>
      <c r="G32" s="35"/>
    </row>
    <row r="33" spans="1:7" ht="21.5" customHeight="1" x14ac:dyDescent="0.2">
      <c r="A33" s="32">
        <v>7.3</v>
      </c>
      <c r="B33" s="42" t="s">
        <v>62</v>
      </c>
      <c r="C33" s="47">
        <v>2</v>
      </c>
      <c r="D33" s="48" t="s">
        <v>5</v>
      </c>
      <c r="E33" s="45"/>
      <c r="F33" s="46">
        <f t="shared" si="5"/>
        <v>0</v>
      </c>
      <c r="G33" s="35"/>
    </row>
    <row r="34" spans="1:7" ht="22.25" customHeight="1" x14ac:dyDescent="0.2">
      <c r="A34" s="32">
        <v>7.4</v>
      </c>
      <c r="B34" s="42" t="s">
        <v>63</v>
      </c>
      <c r="C34" s="47">
        <v>3</v>
      </c>
      <c r="D34" s="48" t="s">
        <v>5</v>
      </c>
      <c r="E34" s="45"/>
      <c r="F34" s="46">
        <f t="shared" si="5"/>
        <v>0</v>
      </c>
      <c r="G34" s="35"/>
    </row>
    <row r="35" spans="1:7" ht="20.5" customHeight="1" x14ac:dyDescent="0.2">
      <c r="A35" s="32">
        <v>7.5</v>
      </c>
      <c r="B35" s="42" t="s">
        <v>28</v>
      </c>
      <c r="C35" s="47">
        <v>10</v>
      </c>
      <c r="D35" s="48" t="s">
        <v>5</v>
      </c>
      <c r="E35" s="45"/>
      <c r="F35" s="46">
        <f t="shared" si="5"/>
        <v>0</v>
      </c>
      <c r="G35" s="35"/>
    </row>
    <row r="36" spans="1:7" ht="20.5" customHeight="1" x14ac:dyDescent="0.2">
      <c r="A36" s="32">
        <v>7.6</v>
      </c>
      <c r="B36" s="42" t="s">
        <v>29</v>
      </c>
      <c r="C36" s="49">
        <v>15</v>
      </c>
      <c r="D36" s="48" t="s">
        <v>5</v>
      </c>
      <c r="E36" s="45"/>
      <c r="F36" s="46">
        <f t="shared" si="5"/>
        <v>0</v>
      </c>
      <c r="G36" s="35"/>
    </row>
    <row r="37" spans="1:7" ht="20.5" customHeight="1" x14ac:dyDescent="0.2">
      <c r="A37" s="32">
        <v>7.7</v>
      </c>
      <c r="B37" s="42" t="s">
        <v>30</v>
      </c>
      <c r="C37" s="49">
        <v>5</v>
      </c>
      <c r="D37" s="48" t="s">
        <v>5</v>
      </c>
      <c r="E37" s="45"/>
      <c r="F37" s="46">
        <f t="shared" si="5"/>
        <v>0</v>
      </c>
      <c r="G37" s="35"/>
    </row>
    <row r="38" spans="1:7" ht="20.5" customHeight="1" x14ac:dyDescent="0.2">
      <c r="A38" s="32">
        <v>7.8</v>
      </c>
      <c r="B38" s="42" t="s">
        <v>77</v>
      </c>
      <c r="C38" s="49">
        <v>8</v>
      </c>
      <c r="D38" s="48" t="s">
        <v>5</v>
      </c>
      <c r="E38" s="45"/>
      <c r="F38" s="46">
        <f t="shared" si="5"/>
        <v>0</v>
      </c>
      <c r="G38" s="35"/>
    </row>
    <row r="39" spans="1:7" ht="20.5" customHeight="1" x14ac:dyDescent="0.2">
      <c r="A39" s="32">
        <v>7.9</v>
      </c>
      <c r="B39" s="42" t="s">
        <v>78</v>
      </c>
      <c r="C39" s="49">
        <v>8</v>
      </c>
      <c r="D39" s="48" t="s">
        <v>5</v>
      </c>
      <c r="E39" s="45"/>
      <c r="F39" s="46">
        <f t="shared" si="5"/>
        <v>0</v>
      </c>
      <c r="G39" s="35"/>
    </row>
    <row r="40" spans="1:7" ht="29" customHeight="1" x14ac:dyDescent="0.2">
      <c r="A40" s="32">
        <v>8</v>
      </c>
      <c r="B40" s="42" t="s">
        <v>64</v>
      </c>
      <c r="C40" s="49">
        <v>1</v>
      </c>
      <c r="D40" s="48" t="s">
        <v>65</v>
      </c>
      <c r="E40" s="45"/>
      <c r="F40" s="46">
        <f t="shared" si="5"/>
        <v>0</v>
      </c>
      <c r="G40" s="35"/>
    </row>
    <row r="41" spans="1:7" ht="20.5" customHeight="1" x14ac:dyDescent="0.2">
      <c r="A41" s="32">
        <v>8.1</v>
      </c>
      <c r="B41" s="42" t="s">
        <v>31</v>
      </c>
      <c r="C41" s="49">
        <v>7</v>
      </c>
      <c r="D41" s="48" t="s">
        <v>5</v>
      </c>
      <c r="E41" s="45"/>
      <c r="F41" s="46">
        <f t="shared" si="5"/>
        <v>0</v>
      </c>
      <c r="G41" s="35"/>
    </row>
    <row r="42" spans="1:7" ht="18" customHeight="1" thickBot="1" x14ac:dyDescent="0.25">
      <c r="A42" s="116"/>
      <c r="B42" s="117"/>
      <c r="C42" s="117"/>
      <c r="D42" s="117"/>
      <c r="E42" s="117"/>
      <c r="F42" s="117"/>
      <c r="G42" s="117"/>
    </row>
    <row r="43" spans="1:7" ht="21.5" customHeight="1" thickBot="1" x14ac:dyDescent="0.25">
      <c r="A43" s="32" t="s">
        <v>32</v>
      </c>
      <c r="B43" s="106" t="s">
        <v>33</v>
      </c>
      <c r="C43" s="107"/>
      <c r="D43" s="107"/>
      <c r="E43" s="107"/>
      <c r="F43" s="124"/>
      <c r="G43" s="31">
        <f>SUM(F44:F46)</f>
        <v>0</v>
      </c>
    </row>
    <row r="44" spans="1:7" ht="21.5" customHeight="1" x14ac:dyDescent="0.2">
      <c r="A44" s="32">
        <v>8.1</v>
      </c>
      <c r="B44" s="42" t="s">
        <v>79</v>
      </c>
      <c r="C44" s="49">
        <f>18*5*2+7*5*2</f>
        <v>250</v>
      </c>
      <c r="D44" s="48" t="s">
        <v>14</v>
      </c>
      <c r="E44" s="41"/>
      <c r="F44" s="34">
        <f>C44*E44</f>
        <v>0</v>
      </c>
      <c r="G44" s="35"/>
    </row>
    <row r="45" spans="1:7" ht="21.5" customHeight="1" x14ac:dyDescent="0.2">
      <c r="A45" s="32">
        <v>8.1999999999999993</v>
      </c>
      <c r="B45" s="42" t="s">
        <v>66</v>
      </c>
      <c r="C45" s="49">
        <v>250</v>
      </c>
      <c r="D45" s="48" t="s">
        <v>14</v>
      </c>
      <c r="E45" s="41"/>
      <c r="F45" s="34">
        <f>C45*E45</f>
        <v>0</v>
      </c>
      <c r="G45" s="35"/>
    </row>
    <row r="46" spans="1:7" ht="18" customHeight="1" thickBot="1" x14ac:dyDescent="0.25">
      <c r="A46" s="116"/>
      <c r="B46" s="117"/>
      <c r="C46" s="117"/>
      <c r="D46" s="117"/>
      <c r="E46" s="117"/>
      <c r="F46" s="117"/>
      <c r="G46" s="117"/>
    </row>
    <row r="47" spans="1:7" ht="24" customHeight="1" thickBot="1" x14ac:dyDescent="0.25">
      <c r="A47" s="50" t="s">
        <v>34</v>
      </c>
      <c r="B47" s="119" t="s">
        <v>67</v>
      </c>
      <c r="C47" s="120"/>
      <c r="D47" s="120"/>
      <c r="E47" s="120"/>
      <c r="F47" s="121"/>
      <c r="G47" s="51">
        <f>SUM(F48:F48)</f>
        <v>0</v>
      </c>
    </row>
    <row r="48" spans="1:7" ht="35" thickBot="1" x14ac:dyDescent="0.25">
      <c r="A48" s="52">
        <v>9.01</v>
      </c>
      <c r="B48" s="53" t="s">
        <v>80</v>
      </c>
      <c r="C48" s="43">
        <v>1</v>
      </c>
      <c r="D48" s="44" t="s">
        <v>5</v>
      </c>
      <c r="E48" s="45"/>
      <c r="F48" s="63">
        <f>C48*E48</f>
        <v>0</v>
      </c>
      <c r="G48" s="38"/>
    </row>
    <row r="49" spans="1:7" ht="18" customHeight="1" thickBot="1" x14ac:dyDescent="0.25">
      <c r="A49" s="32" t="s">
        <v>68</v>
      </c>
      <c r="B49" s="106" t="s">
        <v>35</v>
      </c>
      <c r="C49" s="107"/>
      <c r="D49" s="107"/>
      <c r="E49" s="107"/>
      <c r="F49" s="124"/>
      <c r="G49" s="31">
        <f>SUM(F50:F58)</f>
        <v>0</v>
      </c>
    </row>
    <row r="50" spans="1:7" ht="20.5" customHeight="1" x14ac:dyDescent="0.2">
      <c r="A50" s="97">
        <v>10.01</v>
      </c>
      <c r="B50" s="98" t="s">
        <v>36</v>
      </c>
      <c r="C50" s="54">
        <v>2</v>
      </c>
      <c r="D50" s="55" t="s">
        <v>37</v>
      </c>
      <c r="E50" s="56"/>
      <c r="F50" s="63">
        <f>C50*E50</f>
        <v>0</v>
      </c>
      <c r="G50" s="38"/>
    </row>
    <row r="51" spans="1:7" ht="20.5" customHeight="1" x14ac:dyDescent="0.2">
      <c r="A51" s="97">
        <v>10.02</v>
      </c>
      <c r="B51" s="98" t="s">
        <v>38</v>
      </c>
      <c r="C51" s="54">
        <v>1</v>
      </c>
      <c r="D51" s="55" t="s">
        <v>25</v>
      </c>
      <c r="E51" s="56"/>
      <c r="F51" s="63">
        <f>C51*E51</f>
        <v>0</v>
      </c>
      <c r="G51" s="38"/>
    </row>
    <row r="52" spans="1:7" ht="158" customHeight="1" x14ac:dyDescent="0.2">
      <c r="A52" s="97">
        <v>10.029999999999999</v>
      </c>
      <c r="B52" s="60" t="s">
        <v>51</v>
      </c>
      <c r="C52" s="61">
        <v>1</v>
      </c>
      <c r="D52" s="62" t="s">
        <v>5</v>
      </c>
      <c r="E52" s="63"/>
      <c r="F52" s="64">
        <f t="shared" ref="F52:F58" si="6">C52*E52</f>
        <v>0</v>
      </c>
      <c r="G52" s="35"/>
    </row>
    <row r="53" spans="1:7" ht="34" x14ac:dyDescent="0.2">
      <c r="A53" s="97">
        <v>10.039999999999999</v>
      </c>
      <c r="B53" s="60" t="s">
        <v>39</v>
      </c>
      <c r="C53" s="61">
        <v>2</v>
      </c>
      <c r="D53" s="62" t="s">
        <v>5</v>
      </c>
      <c r="E53" s="63"/>
      <c r="F53" s="64">
        <f t="shared" si="6"/>
        <v>0</v>
      </c>
      <c r="G53" s="35"/>
    </row>
    <row r="54" spans="1:7" ht="24.5" customHeight="1" x14ac:dyDescent="0.2">
      <c r="A54" s="97">
        <v>10.050000000000001</v>
      </c>
      <c r="B54" s="42" t="s">
        <v>69</v>
      </c>
      <c r="C54" s="57">
        <v>1</v>
      </c>
      <c r="D54" s="58" t="s">
        <v>25</v>
      </c>
      <c r="E54" s="59"/>
      <c r="F54" s="64">
        <f t="shared" si="6"/>
        <v>0</v>
      </c>
      <c r="G54" s="35"/>
    </row>
    <row r="55" spans="1:7" ht="24.5" customHeight="1" x14ac:dyDescent="0.2">
      <c r="A55" s="97">
        <v>10.06</v>
      </c>
      <c r="B55" s="42" t="s">
        <v>81</v>
      </c>
      <c r="C55" s="57">
        <v>2</v>
      </c>
      <c r="D55" s="58" t="s">
        <v>5</v>
      </c>
      <c r="E55" s="59"/>
      <c r="F55" s="64">
        <f t="shared" si="6"/>
        <v>0</v>
      </c>
      <c r="G55" s="35"/>
    </row>
    <row r="56" spans="1:7" ht="24.5" customHeight="1" x14ac:dyDescent="0.2">
      <c r="A56" s="97">
        <v>10.07</v>
      </c>
      <c r="B56" s="42" t="s">
        <v>82</v>
      </c>
      <c r="C56" s="57">
        <v>2</v>
      </c>
      <c r="D56" s="58" t="s">
        <v>5</v>
      </c>
      <c r="E56" s="59"/>
      <c r="F56" s="64">
        <f t="shared" si="6"/>
        <v>0</v>
      </c>
      <c r="G56" s="35"/>
    </row>
    <row r="57" spans="1:7" ht="24.5" customHeight="1" x14ac:dyDescent="0.2">
      <c r="A57" s="97">
        <v>10.08</v>
      </c>
      <c r="B57" s="42" t="s">
        <v>40</v>
      </c>
      <c r="C57" s="57">
        <v>1</v>
      </c>
      <c r="D57" s="58" t="s">
        <v>5</v>
      </c>
      <c r="E57" s="59"/>
      <c r="F57" s="64">
        <f t="shared" si="6"/>
        <v>0</v>
      </c>
      <c r="G57" s="35"/>
    </row>
    <row r="58" spans="1:7" ht="24.5" customHeight="1" x14ac:dyDescent="0.2">
      <c r="A58" s="97">
        <v>10.09</v>
      </c>
      <c r="B58" s="42" t="s">
        <v>83</v>
      </c>
      <c r="C58" s="57">
        <v>1</v>
      </c>
      <c r="D58" s="58" t="s">
        <v>5</v>
      </c>
      <c r="E58" s="59"/>
      <c r="F58" s="64">
        <f t="shared" si="6"/>
        <v>0</v>
      </c>
      <c r="G58" s="35"/>
    </row>
    <row r="59" spans="1:7" ht="21.5" customHeight="1" x14ac:dyDescent="0.2">
      <c r="A59" s="99"/>
      <c r="B59" s="100" t="s">
        <v>41</v>
      </c>
      <c r="C59" s="101"/>
      <c r="D59" s="101"/>
      <c r="E59" s="102"/>
      <c r="F59" s="102"/>
      <c r="G59" s="103">
        <f>SUM(G8:G57)</f>
        <v>0</v>
      </c>
    </row>
    <row r="60" spans="1:7" ht="21.5" customHeight="1" x14ac:dyDescent="0.2">
      <c r="A60" s="67"/>
      <c r="B60" s="68" t="s">
        <v>42</v>
      </c>
      <c r="C60" s="104">
        <v>0.1</v>
      </c>
      <c r="D60" s="69"/>
      <c r="E60" s="125">
        <f>G59</f>
        <v>0</v>
      </c>
      <c r="F60" s="126"/>
      <c r="G60" s="70">
        <f>+$G$59*C60</f>
        <v>0</v>
      </c>
    </row>
    <row r="61" spans="1:7" ht="21.5" customHeight="1" x14ac:dyDescent="0.2">
      <c r="A61" s="71"/>
      <c r="B61" s="72" t="s">
        <v>43</v>
      </c>
      <c r="C61" s="105">
        <v>0.04</v>
      </c>
      <c r="D61" s="74"/>
      <c r="E61" s="115">
        <f>E60</f>
        <v>0</v>
      </c>
      <c r="F61" s="115"/>
      <c r="G61" s="70">
        <f t="shared" ref="G61:G65" si="7">+$G$59*C61</f>
        <v>0</v>
      </c>
    </row>
    <row r="62" spans="1:7" ht="21.5" customHeight="1" x14ac:dyDescent="0.2">
      <c r="A62" s="71"/>
      <c r="B62" s="72" t="s">
        <v>44</v>
      </c>
      <c r="C62" s="105">
        <v>0.04</v>
      </c>
      <c r="D62" s="74"/>
      <c r="E62" s="115">
        <f>E61</f>
        <v>0</v>
      </c>
      <c r="F62" s="115"/>
      <c r="G62" s="70">
        <f t="shared" si="7"/>
        <v>0</v>
      </c>
    </row>
    <row r="63" spans="1:7" ht="21.5" customHeight="1" x14ac:dyDescent="0.2">
      <c r="A63" s="71"/>
      <c r="B63" s="72" t="s">
        <v>45</v>
      </c>
      <c r="C63" s="105">
        <v>0.03</v>
      </c>
      <c r="D63" s="74"/>
      <c r="E63" s="115">
        <f>E62</f>
        <v>0</v>
      </c>
      <c r="F63" s="115"/>
      <c r="G63" s="70">
        <f t="shared" si="7"/>
        <v>0</v>
      </c>
    </row>
    <row r="64" spans="1:7" ht="21.5" customHeight="1" x14ac:dyDescent="0.2">
      <c r="A64" s="71"/>
      <c r="B64" s="72" t="s">
        <v>70</v>
      </c>
      <c r="C64" s="105">
        <v>0.01</v>
      </c>
      <c r="D64" s="74"/>
      <c r="E64" s="115">
        <f>E63</f>
        <v>0</v>
      </c>
      <c r="F64" s="115"/>
      <c r="G64" s="70">
        <f t="shared" si="7"/>
        <v>0</v>
      </c>
    </row>
    <row r="65" spans="1:7" ht="21.5" customHeight="1" x14ac:dyDescent="0.2">
      <c r="A65" s="71"/>
      <c r="B65" s="72" t="s">
        <v>46</v>
      </c>
      <c r="C65" s="73">
        <v>1E-3</v>
      </c>
      <c r="D65" s="74"/>
      <c r="E65" s="115">
        <f>E64</f>
        <v>0</v>
      </c>
      <c r="F65" s="115"/>
      <c r="G65" s="70">
        <f t="shared" si="7"/>
        <v>0</v>
      </c>
    </row>
    <row r="66" spans="1:7" ht="21.5" customHeight="1" thickBot="1" x14ac:dyDescent="0.25">
      <c r="A66" s="71"/>
      <c r="B66" s="72" t="s">
        <v>47</v>
      </c>
      <c r="C66" s="105">
        <v>0.18</v>
      </c>
      <c r="D66" s="74"/>
      <c r="E66" s="115">
        <f>G60</f>
        <v>0</v>
      </c>
      <c r="F66" s="115"/>
      <c r="G66" s="75">
        <f>+G60*C66</f>
        <v>0</v>
      </c>
    </row>
    <row r="67" spans="1:7" ht="21.5" customHeight="1" thickBot="1" x14ac:dyDescent="0.25">
      <c r="A67" s="76"/>
      <c r="B67" s="77" t="s">
        <v>48</v>
      </c>
      <c r="C67" s="78"/>
      <c r="D67" s="78"/>
      <c r="E67" s="79"/>
      <c r="F67" s="65"/>
      <c r="G67" s="66">
        <f t="shared" ref="G67" si="8">SUM(G60:G66)</f>
        <v>0</v>
      </c>
    </row>
    <row r="68" spans="1:7" ht="21.5" customHeight="1" thickBot="1" x14ac:dyDescent="0.25">
      <c r="A68" s="80"/>
      <c r="B68" s="81" t="s">
        <v>49</v>
      </c>
      <c r="C68" s="81"/>
      <c r="D68" s="81"/>
      <c r="E68" s="82"/>
      <c r="F68" s="83"/>
      <c r="G68" s="84">
        <f t="shared" ref="G68" si="9">+G59+G67</f>
        <v>0</v>
      </c>
    </row>
    <row r="69" spans="1:7" ht="20" x14ac:dyDescent="0.2">
      <c r="A69" s="85"/>
      <c r="B69" s="88"/>
      <c r="C69" s="86"/>
      <c r="D69" s="86"/>
      <c r="E69" s="86"/>
      <c r="F69" s="87"/>
    </row>
    <row r="70" spans="1:7" ht="18" x14ac:dyDescent="0.2">
      <c r="A70" s="85"/>
      <c r="B70" s="86"/>
      <c r="C70" s="86"/>
      <c r="D70" s="86"/>
      <c r="E70" s="86"/>
      <c r="F70" s="89"/>
    </row>
    <row r="71" spans="1:7" ht="18" x14ac:dyDescent="0.2">
      <c r="A71" s="85"/>
      <c r="B71" s="90"/>
      <c r="C71" s="86"/>
      <c r="D71" s="86"/>
      <c r="E71" s="118"/>
      <c r="F71" s="118"/>
    </row>
    <row r="72" spans="1:7" ht="18" x14ac:dyDescent="0.2">
      <c r="A72" s="85"/>
      <c r="B72" s="91"/>
      <c r="C72" s="86"/>
      <c r="D72" s="86"/>
      <c r="E72" s="123"/>
      <c r="F72" s="123"/>
    </row>
    <row r="73" spans="1:7" ht="18" x14ac:dyDescent="0.2">
      <c r="A73" s="92"/>
      <c r="B73" s="91"/>
      <c r="C73" s="86"/>
      <c r="D73" s="86"/>
      <c r="E73" s="123"/>
      <c r="F73" s="123"/>
    </row>
    <row r="74" spans="1:7" ht="22" x14ac:dyDescent="0.3">
      <c r="B74" s="88"/>
      <c r="C74" s="94"/>
      <c r="D74" s="94"/>
      <c r="E74" s="95"/>
      <c r="F74" s="94"/>
    </row>
    <row r="75" spans="1:7" ht="21" x14ac:dyDescent="0.3">
      <c r="C75" s="94"/>
      <c r="D75" s="94"/>
      <c r="E75" s="122"/>
      <c r="F75" s="122"/>
      <c r="G75" s="122"/>
    </row>
    <row r="76" spans="1:7" ht="21" x14ac:dyDescent="0.3">
      <c r="C76" s="94"/>
      <c r="D76" s="94"/>
      <c r="E76" s="122"/>
      <c r="F76" s="122"/>
      <c r="G76" s="122"/>
    </row>
  </sheetData>
  <mergeCells count="31">
    <mergeCell ref="E76:G76"/>
    <mergeCell ref="E65:F65"/>
    <mergeCell ref="E66:F66"/>
    <mergeCell ref="E71:F71"/>
    <mergeCell ref="E72:F72"/>
    <mergeCell ref="E73:F73"/>
    <mergeCell ref="E75:G75"/>
    <mergeCell ref="B49:F49"/>
    <mergeCell ref="E60:F60"/>
    <mergeCell ref="E61:F61"/>
    <mergeCell ref="E62:F62"/>
    <mergeCell ref="E63:F63"/>
    <mergeCell ref="E64:F64"/>
    <mergeCell ref="B23:F23"/>
    <mergeCell ref="B30:F30"/>
    <mergeCell ref="A42:G42"/>
    <mergeCell ref="B43:F43"/>
    <mergeCell ref="A46:G46"/>
    <mergeCell ref="B47:F47"/>
    <mergeCell ref="B11:F11"/>
    <mergeCell ref="B14:F14"/>
    <mergeCell ref="A16:G16"/>
    <mergeCell ref="B17:F17"/>
    <mergeCell ref="A19:G19"/>
    <mergeCell ref="A22:G22"/>
    <mergeCell ref="A1:G1"/>
    <mergeCell ref="A2:G2"/>
    <mergeCell ref="A3:G3"/>
    <mergeCell ref="A4:G4"/>
    <mergeCell ref="B8:F8"/>
    <mergeCell ref="A10:G10"/>
  </mergeCells>
  <pageMargins left="0.70866141732283472" right="0.70866141732283472" top="0.74803149606299213" bottom="0.74803149606299213" header="0.31496062992125984" footer="0.31496062992125984"/>
  <pageSetup scale="57" fitToHeight="0" orientation="portrait" horizontalDpi="4294967293" r:id="rId1"/>
  <rowBreaks count="1" manualBreakCount="1">
    <brk id="3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DBB24-BE5D-BF42-B9BA-E8DCBAE19F82}">
  <sheetPr>
    <pageSetUpPr fitToPage="1"/>
  </sheetPr>
  <dimension ref="A1:G79"/>
  <sheetViews>
    <sheetView view="pageBreakPreview" topLeftCell="A4" zoomScale="70" zoomScaleNormal="100" zoomScaleSheetLayoutView="70" workbookViewId="0">
      <pane ySplit="1240" activePane="bottomLeft"/>
      <selection activeCell="J1" sqref="J1:M1048576"/>
      <selection pane="bottomLeft" activeCell="C91" sqref="C91"/>
    </sheetView>
  </sheetViews>
  <sheetFormatPr baseColWidth="10" defaultColWidth="9.1640625" defaultRowHeight="15" x14ac:dyDescent="0.2"/>
  <cols>
    <col min="1" max="1" width="9.33203125" style="93" bestFit="1" customWidth="1"/>
    <col min="2" max="2" width="49.6640625" customWidth="1"/>
    <col min="3" max="3" width="11.33203125" bestFit="1" customWidth="1"/>
    <col min="5" max="5" width="19.83203125" customWidth="1"/>
    <col min="6" max="6" width="23.5" customWidth="1"/>
    <col min="7" max="7" width="25.1640625" customWidth="1"/>
  </cols>
  <sheetData>
    <row r="1" spans="1:7" ht="20" x14ac:dyDescent="0.2">
      <c r="A1" s="109" t="s">
        <v>0</v>
      </c>
      <c r="B1" s="109"/>
      <c r="C1" s="109"/>
      <c r="D1" s="109"/>
      <c r="E1" s="109"/>
      <c r="F1" s="109"/>
      <c r="G1" s="109"/>
    </row>
    <row r="2" spans="1:7" ht="20" x14ac:dyDescent="0.2">
      <c r="A2" s="109" t="s">
        <v>85</v>
      </c>
      <c r="B2" s="109"/>
      <c r="C2" s="109"/>
      <c r="D2" s="109"/>
      <c r="E2" s="109"/>
      <c r="F2" s="109"/>
      <c r="G2" s="109"/>
    </row>
    <row r="3" spans="1:7" ht="20" x14ac:dyDescent="0.2">
      <c r="A3" s="109" t="s">
        <v>71</v>
      </c>
      <c r="B3" s="109"/>
      <c r="C3" s="109"/>
      <c r="D3" s="109"/>
      <c r="E3" s="109"/>
      <c r="F3" s="109"/>
      <c r="G3" s="109"/>
    </row>
    <row r="4" spans="1:7" ht="20" x14ac:dyDescent="0.2">
      <c r="A4" s="109" t="s">
        <v>1</v>
      </c>
      <c r="B4" s="109"/>
      <c r="C4" s="109"/>
      <c r="D4" s="109"/>
      <c r="E4" s="109"/>
      <c r="F4" s="109"/>
      <c r="G4" s="109"/>
    </row>
    <row r="5" spans="1:7" ht="17" thickBot="1" x14ac:dyDescent="0.25">
      <c r="A5" s="1"/>
      <c r="B5" s="2"/>
      <c r="C5" s="1"/>
      <c r="D5" s="1"/>
      <c r="E5" s="3"/>
      <c r="F5" s="1"/>
    </row>
    <row r="6" spans="1:7" ht="18.75" customHeight="1" thickBot="1" x14ac:dyDescent="0.25">
      <c r="A6" s="4" t="s">
        <v>2</v>
      </c>
      <c r="B6" s="5" t="s">
        <v>3</v>
      </c>
      <c r="C6" s="6" t="s">
        <v>4</v>
      </c>
      <c r="D6" s="6" t="s">
        <v>5</v>
      </c>
      <c r="E6" s="7" t="s">
        <v>6</v>
      </c>
      <c r="F6" s="5" t="s">
        <v>7</v>
      </c>
      <c r="G6" s="8" t="s">
        <v>8</v>
      </c>
    </row>
    <row r="7" spans="1:7" ht="19" thickBot="1" x14ac:dyDescent="0.25">
      <c r="A7" s="9"/>
      <c r="B7" s="8"/>
      <c r="C7" s="10"/>
      <c r="D7" s="10"/>
      <c r="E7" s="11"/>
      <c r="F7" s="12"/>
      <c r="G7" s="12"/>
    </row>
    <row r="8" spans="1:7" ht="22.25" customHeight="1" thickBot="1" x14ac:dyDescent="0.25">
      <c r="A8" s="13" t="s">
        <v>9</v>
      </c>
      <c r="B8" s="110" t="s">
        <v>10</v>
      </c>
      <c r="C8" s="111"/>
      <c r="D8" s="111"/>
      <c r="E8" s="111"/>
      <c r="F8" s="112"/>
      <c r="G8" s="14">
        <f>SUM(F9:F9)</f>
        <v>0</v>
      </c>
    </row>
    <row r="9" spans="1:7" ht="19" x14ac:dyDescent="0.2">
      <c r="A9" s="15">
        <v>1.1000000000000001</v>
      </c>
      <c r="B9" s="16" t="s">
        <v>72</v>
      </c>
      <c r="C9" s="17">
        <v>3</v>
      </c>
      <c r="D9" s="18" t="s">
        <v>5</v>
      </c>
      <c r="E9" s="19"/>
      <c r="F9" s="20">
        <f>C9*E9</f>
        <v>0</v>
      </c>
      <c r="G9" s="21"/>
    </row>
    <row r="10" spans="1:7" ht="18" customHeight="1" thickBot="1" x14ac:dyDescent="0.25">
      <c r="A10" s="113"/>
      <c r="B10" s="114"/>
      <c r="C10" s="114"/>
      <c r="D10" s="114"/>
      <c r="E10" s="114"/>
      <c r="F10" s="114"/>
      <c r="G10" s="114"/>
    </row>
    <row r="11" spans="1:7" ht="17" thickBot="1" x14ac:dyDescent="0.25">
      <c r="A11" s="15" t="s">
        <v>11</v>
      </c>
      <c r="B11" s="106" t="s">
        <v>52</v>
      </c>
      <c r="C11" s="107"/>
      <c r="D11" s="107"/>
      <c r="E11" s="107"/>
      <c r="F11" s="107"/>
      <c r="G11" s="31">
        <f>SUM(F12:F13)</f>
        <v>0</v>
      </c>
    </row>
    <row r="12" spans="1:7" ht="19" x14ac:dyDescent="0.2">
      <c r="A12" s="15">
        <v>2.1</v>
      </c>
      <c r="B12" s="16" t="s">
        <v>53</v>
      </c>
      <c r="C12" s="17">
        <v>5</v>
      </c>
      <c r="D12" s="18" t="s">
        <v>19</v>
      </c>
      <c r="E12" s="19"/>
      <c r="F12" s="19">
        <f>C12*E12</f>
        <v>0</v>
      </c>
    </row>
    <row r="13" spans="1:7" ht="24" customHeight="1" thickBot="1" x14ac:dyDescent="0.25">
      <c r="A13" s="15">
        <v>2.2000000000000002</v>
      </c>
      <c r="B13" s="16" t="s">
        <v>54</v>
      </c>
      <c r="C13" s="17">
        <v>4</v>
      </c>
      <c r="D13" s="18" t="s">
        <v>19</v>
      </c>
      <c r="E13" s="19"/>
      <c r="F13" s="19">
        <f>+C13*E13</f>
        <v>0</v>
      </c>
      <c r="G13" s="96"/>
    </row>
    <row r="14" spans="1:7" ht="18" customHeight="1" thickBot="1" x14ac:dyDescent="0.25">
      <c r="A14" s="15" t="s">
        <v>13</v>
      </c>
      <c r="B14" s="106" t="s">
        <v>73</v>
      </c>
      <c r="C14" s="107"/>
      <c r="D14" s="107"/>
      <c r="E14" s="107"/>
      <c r="F14" s="107"/>
      <c r="G14" s="31">
        <f>SUM(F16:F16)</f>
        <v>0</v>
      </c>
    </row>
    <row r="15" spans="1:7" ht="18" customHeight="1" x14ac:dyDescent="0.2">
      <c r="A15" s="15">
        <v>3.1</v>
      </c>
      <c r="B15" s="22" t="s">
        <v>86</v>
      </c>
      <c r="C15" s="23">
        <v>2</v>
      </c>
      <c r="D15" s="24" t="s">
        <v>19</v>
      </c>
      <c r="E15" s="27"/>
      <c r="F15" s="20">
        <f t="shared" ref="F15:F16" si="0">C15*E15</f>
        <v>0</v>
      </c>
      <c r="G15" s="38"/>
    </row>
    <row r="16" spans="1:7" ht="30.5" customHeight="1" x14ac:dyDescent="0.2">
      <c r="A16" s="15">
        <v>3.2</v>
      </c>
      <c r="B16" s="22" t="s">
        <v>74</v>
      </c>
      <c r="C16" s="23">
        <v>2</v>
      </c>
      <c r="D16" s="24" t="s">
        <v>19</v>
      </c>
      <c r="E16" s="27"/>
      <c r="F16" s="20">
        <f t="shared" si="0"/>
        <v>0</v>
      </c>
      <c r="G16" s="21"/>
    </row>
    <row r="17" spans="1:7" ht="18" customHeight="1" thickBot="1" x14ac:dyDescent="0.25">
      <c r="A17" s="113"/>
      <c r="B17" s="114"/>
      <c r="C17" s="114"/>
      <c r="D17" s="114"/>
      <c r="E17" s="114"/>
      <c r="F17" s="114"/>
      <c r="G17" s="114"/>
    </row>
    <row r="18" spans="1:7" ht="21.5" customHeight="1" thickBot="1" x14ac:dyDescent="0.25">
      <c r="A18" s="15" t="s">
        <v>15</v>
      </c>
      <c r="B18" s="106" t="s">
        <v>87</v>
      </c>
      <c r="C18" s="107"/>
      <c r="D18" s="107"/>
      <c r="E18" s="107"/>
      <c r="F18" s="107"/>
      <c r="G18" s="26">
        <f>+F19</f>
        <v>0</v>
      </c>
    </row>
    <row r="19" spans="1:7" ht="21.5" customHeight="1" x14ac:dyDescent="0.2">
      <c r="A19" s="15"/>
      <c r="B19" s="127" t="s">
        <v>88</v>
      </c>
      <c r="C19" s="23">
        <v>60</v>
      </c>
      <c r="D19" s="24" t="s">
        <v>14</v>
      </c>
      <c r="E19" s="27"/>
      <c r="F19" s="27">
        <f t="shared" ref="F19" si="1">C19*E19</f>
        <v>0</v>
      </c>
      <c r="G19" s="28"/>
    </row>
    <row r="20" spans="1:7" ht="17" thickBot="1" x14ac:dyDescent="0.25">
      <c r="A20" s="113"/>
      <c r="B20" s="114"/>
      <c r="C20" s="114"/>
      <c r="D20" s="114"/>
      <c r="E20" s="114"/>
      <c r="F20" s="114"/>
      <c r="G20" s="114"/>
    </row>
    <row r="21" spans="1:7" ht="21" customHeight="1" thickBot="1" x14ac:dyDescent="0.25">
      <c r="A21" s="15" t="s">
        <v>18</v>
      </c>
      <c r="B21" s="29" t="s">
        <v>16</v>
      </c>
      <c r="C21" s="23"/>
      <c r="D21" s="24"/>
      <c r="E21" s="25"/>
      <c r="F21" s="30"/>
      <c r="G21" s="31">
        <f>SUM(F22:F22)</f>
        <v>0</v>
      </c>
    </row>
    <row r="22" spans="1:7" ht="24.5" customHeight="1" x14ac:dyDescent="0.2">
      <c r="A22" s="15">
        <v>5.2</v>
      </c>
      <c r="B22" s="22" t="s">
        <v>55</v>
      </c>
      <c r="C22" s="23">
        <v>60</v>
      </c>
      <c r="D22" s="24" t="s">
        <v>14</v>
      </c>
      <c r="E22" s="27"/>
      <c r="F22" s="27">
        <f t="shared" ref="F22" si="2">C22*E22</f>
        <v>0</v>
      </c>
      <c r="G22" s="21"/>
    </row>
    <row r="23" spans="1:7" ht="18" customHeight="1" thickBot="1" x14ac:dyDescent="0.25">
      <c r="A23" s="113"/>
      <c r="B23" s="114"/>
      <c r="C23" s="114"/>
      <c r="D23" s="114"/>
      <c r="E23" s="114"/>
      <c r="F23" s="114"/>
      <c r="G23" s="114"/>
    </row>
    <row r="24" spans="1:7" ht="24" customHeight="1" thickBot="1" x14ac:dyDescent="0.25">
      <c r="A24" s="15" t="s">
        <v>20</v>
      </c>
      <c r="B24" s="106" t="s">
        <v>21</v>
      </c>
      <c r="C24" s="107"/>
      <c r="D24" s="107"/>
      <c r="E24" s="107"/>
      <c r="F24" s="107"/>
      <c r="G24" s="31">
        <f>SUM(F25:F34)</f>
        <v>0</v>
      </c>
    </row>
    <row r="25" spans="1:7" ht="36" customHeight="1" x14ac:dyDescent="0.2">
      <c r="A25" s="15">
        <v>6.1</v>
      </c>
      <c r="B25" s="36" t="s">
        <v>50</v>
      </c>
      <c r="C25" s="37">
        <v>1</v>
      </c>
      <c r="D25" s="36" t="s">
        <v>17</v>
      </c>
      <c r="E25" s="33"/>
      <c r="F25" s="34">
        <f t="shared" ref="F25:F28" si="3">C25*E25</f>
        <v>0</v>
      </c>
      <c r="G25" s="38"/>
    </row>
    <row r="26" spans="1:7" ht="29.5" customHeight="1" x14ac:dyDescent="0.2">
      <c r="A26" s="15">
        <v>6.5</v>
      </c>
      <c r="B26" s="36" t="s">
        <v>56</v>
      </c>
      <c r="C26" s="37">
        <v>5</v>
      </c>
      <c r="D26" s="36" t="s">
        <v>57</v>
      </c>
      <c r="E26" s="33"/>
      <c r="F26" s="34">
        <f t="shared" si="3"/>
        <v>0</v>
      </c>
      <c r="G26" s="38"/>
    </row>
    <row r="27" spans="1:7" ht="27.5" customHeight="1" x14ac:dyDescent="0.2">
      <c r="A27" s="15">
        <v>6.9</v>
      </c>
      <c r="B27" s="36" t="s">
        <v>24</v>
      </c>
      <c r="C27" s="37">
        <v>1</v>
      </c>
      <c r="D27" s="36" t="s">
        <v>5</v>
      </c>
      <c r="E27" s="33"/>
      <c r="F27" s="34">
        <f t="shared" si="3"/>
        <v>0</v>
      </c>
      <c r="G27" s="38"/>
    </row>
    <row r="28" spans="1:7" ht="27" customHeight="1" x14ac:dyDescent="0.2">
      <c r="A28" s="15">
        <v>7.3</v>
      </c>
      <c r="B28" s="36" t="s">
        <v>22</v>
      </c>
      <c r="C28" s="37">
        <v>1</v>
      </c>
      <c r="D28" s="36" t="s">
        <v>5</v>
      </c>
      <c r="E28" s="33"/>
      <c r="F28" s="34">
        <f t="shared" si="3"/>
        <v>0</v>
      </c>
      <c r="G28" s="38"/>
    </row>
    <row r="29" spans="1:7" ht="54.5" customHeight="1" x14ac:dyDescent="0.2">
      <c r="A29" s="15">
        <v>7.7</v>
      </c>
      <c r="B29" s="36" t="s">
        <v>58</v>
      </c>
      <c r="C29" s="39">
        <v>2.5</v>
      </c>
      <c r="D29" s="40" t="s">
        <v>23</v>
      </c>
      <c r="E29" s="41"/>
      <c r="F29" s="34">
        <f>C29*E29</f>
        <v>0</v>
      </c>
      <c r="G29" s="35"/>
    </row>
    <row r="30" spans="1:7" ht="17" x14ac:dyDescent="0.2">
      <c r="A30" s="15">
        <v>8.1</v>
      </c>
      <c r="B30" s="36" t="s">
        <v>89</v>
      </c>
      <c r="C30" s="39">
        <v>3</v>
      </c>
      <c r="D30" s="40" t="s">
        <v>12</v>
      </c>
      <c r="E30" s="41"/>
      <c r="F30" s="128">
        <f>C30*E30</f>
        <v>0</v>
      </c>
      <c r="G30" s="35"/>
    </row>
    <row r="31" spans="1:7" ht="17" x14ac:dyDescent="0.2">
      <c r="A31" s="15">
        <v>8.5</v>
      </c>
      <c r="B31" s="36" t="s">
        <v>90</v>
      </c>
      <c r="C31" s="39">
        <f>3*2.5</f>
        <v>7.5</v>
      </c>
      <c r="D31" s="40" t="s">
        <v>12</v>
      </c>
      <c r="E31" s="41"/>
      <c r="F31" s="128">
        <f t="shared" ref="F31:F34" si="4">C31*E31</f>
        <v>0</v>
      </c>
      <c r="G31" s="35"/>
    </row>
    <row r="32" spans="1:7" ht="17" x14ac:dyDescent="0.2">
      <c r="A32" s="15">
        <v>8.9</v>
      </c>
      <c r="B32" s="36" t="s">
        <v>91</v>
      </c>
      <c r="C32" s="39">
        <v>1</v>
      </c>
      <c r="D32" s="40" t="s">
        <v>92</v>
      </c>
      <c r="E32" s="41"/>
      <c r="F32" s="128">
        <f t="shared" si="4"/>
        <v>0</v>
      </c>
      <c r="G32" s="35"/>
    </row>
    <row r="33" spans="1:7" ht="17" x14ac:dyDescent="0.2">
      <c r="A33" s="15">
        <v>9.3000000000000007</v>
      </c>
      <c r="B33" s="36" t="s">
        <v>93</v>
      </c>
      <c r="C33" s="39">
        <v>1</v>
      </c>
      <c r="D33" s="40" t="s">
        <v>92</v>
      </c>
      <c r="E33" s="41"/>
      <c r="F33" s="128">
        <f t="shared" si="4"/>
        <v>0</v>
      </c>
      <c r="G33" s="35"/>
    </row>
    <row r="34" spans="1:7" ht="38.5" customHeight="1" thickBot="1" x14ac:dyDescent="0.25">
      <c r="A34" s="15">
        <v>9.6999999999999993</v>
      </c>
      <c r="B34" s="36" t="s">
        <v>59</v>
      </c>
      <c r="C34" s="43">
        <v>1</v>
      </c>
      <c r="D34" s="44" t="s">
        <v>25</v>
      </c>
      <c r="E34" s="45"/>
      <c r="F34" s="46">
        <f t="shared" si="4"/>
        <v>0</v>
      </c>
      <c r="G34" s="35"/>
    </row>
    <row r="35" spans="1:7" ht="22.25" customHeight="1" thickBot="1" x14ac:dyDescent="0.25">
      <c r="A35" s="15" t="s">
        <v>26</v>
      </c>
      <c r="B35" s="106" t="s">
        <v>27</v>
      </c>
      <c r="C35" s="107"/>
      <c r="D35" s="107"/>
      <c r="E35" s="107"/>
      <c r="F35" s="108"/>
      <c r="G35" s="31">
        <f>SUM(F36:F46)</f>
        <v>0</v>
      </c>
    </row>
    <row r="36" spans="1:7" ht="24.5" customHeight="1" x14ac:dyDescent="0.2">
      <c r="A36" s="32">
        <v>7.1</v>
      </c>
      <c r="B36" s="42" t="s">
        <v>60</v>
      </c>
      <c r="C36" s="47">
        <v>4</v>
      </c>
      <c r="D36" s="48" t="s">
        <v>5</v>
      </c>
      <c r="E36" s="45"/>
      <c r="F36" s="46">
        <f t="shared" ref="F36:F46" si="5">C36*E36</f>
        <v>0</v>
      </c>
      <c r="G36" s="35"/>
    </row>
    <row r="37" spans="1:7" ht="19" x14ac:dyDescent="0.2">
      <c r="A37" s="32">
        <v>7.2</v>
      </c>
      <c r="B37" s="42" t="s">
        <v>61</v>
      </c>
      <c r="C37" s="47">
        <v>1</v>
      </c>
      <c r="D37" s="48" t="s">
        <v>5</v>
      </c>
      <c r="E37" s="45"/>
      <c r="F37" s="46">
        <f t="shared" si="5"/>
        <v>0</v>
      </c>
      <c r="G37" s="35"/>
    </row>
    <row r="38" spans="1:7" ht="21.5" customHeight="1" x14ac:dyDescent="0.2">
      <c r="A38" s="32">
        <v>7.3</v>
      </c>
      <c r="B38" s="42" t="s">
        <v>62</v>
      </c>
      <c r="C38" s="47">
        <v>2</v>
      </c>
      <c r="D38" s="48" t="s">
        <v>5</v>
      </c>
      <c r="E38" s="45"/>
      <c r="F38" s="46">
        <f t="shared" si="5"/>
        <v>0</v>
      </c>
      <c r="G38" s="35"/>
    </row>
    <row r="39" spans="1:7" ht="22.25" customHeight="1" x14ac:dyDescent="0.2">
      <c r="A39" s="32">
        <v>7.4</v>
      </c>
      <c r="B39" s="42" t="s">
        <v>63</v>
      </c>
      <c r="C39" s="47">
        <v>3</v>
      </c>
      <c r="D39" s="48" t="s">
        <v>5</v>
      </c>
      <c r="E39" s="45"/>
      <c r="F39" s="46">
        <f t="shared" si="5"/>
        <v>0</v>
      </c>
      <c r="G39" s="35"/>
    </row>
    <row r="40" spans="1:7" ht="20.5" customHeight="1" x14ac:dyDescent="0.2">
      <c r="A40" s="32">
        <v>7.5</v>
      </c>
      <c r="B40" s="42" t="s">
        <v>28</v>
      </c>
      <c r="C40" s="47">
        <v>10</v>
      </c>
      <c r="D40" s="48" t="s">
        <v>5</v>
      </c>
      <c r="E40" s="45"/>
      <c r="F40" s="46">
        <f t="shared" si="5"/>
        <v>0</v>
      </c>
      <c r="G40" s="35"/>
    </row>
    <row r="41" spans="1:7" ht="20.5" customHeight="1" x14ac:dyDescent="0.2">
      <c r="A41" s="32">
        <v>7.6</v>
      </c>
      <c r="B41" s="42" t="s">
        <v>29</v>
      </c>
      <c r="C41" s="49">
        <v>15</v>
      </c>
      <c r="D41" s="48" t="s">
        <v>5</v>
      </c>
      <c r="E41" s="45"/>
      <c r="F41" s="46">
        <f t="shared" si="5"/>
        <v>0</v>
      </c>
      <c r="G41" s="35"/>
    </row>
    <row r="42" spans="1:7" ht="20.5" customHeight="1" x14ac:dyDescent="0.2">
      <c r="A42" s="32">
        <v>7.7</v>
      </c>
      <c r="B42" s="42" t="s">
        <v>30</v>
      </c>
      <c r="C42" s="49">
        <v>5</v>
      </c>
      <c r="D42" s="48" t="s">
        <v>5</v>
      </c>
      <c r="E42" s="45"/>
      <c r="F42" s="46">
        <f t="shared" si="5"/>
        <v>0</v>
      </c>
      <c r="G42" s="35"/>
    </row>
    <row r="43" spans="1:7" ht="20.5" customHeight="1" x14ac:dyDescent="0.2">
      <c r="A43" s="32">
        <v>7.8</v>
      </c>
      <c r="B43" s="42" t="s">
        <v>77</v>
      </c>
      <c r="C43" s="49">
        <v>6</v>
      </c>
      <c r="D43" s="48" t="s">
        <v>5</v>
      </c>
      <c r="E43" s="45"/>
      <c r="F43" s="46">
        <f t="shared" si="5"/>
        <v>0</v>
      </c>
      <c r="G43" s="35"/>
    </row>
    <row r="44" spans="1:7" ht="20.5" customHeight="1" x14ac:dyDescent="0.2">
      <c r="A44" s="32">
        <v>7.9</v>
      </c>
      <c r="B44" s="42" t="s">
        <v>78</v>
      </c>
      <c r="C44" s="49">
        <v>6</v>
      </c>
      <c r="D44" s="48" t="s">
        <v>5</v>
      </c>
      <c r="E44" s="45"/>
      <c r="F44" s="46">
        <f t="shared" si="5"/>
        <v>0</v>
      </c>
      <c r="G44" s="35"/>
    </row>
    <row r="45" spans="1:7" ht="29" customHeight="1" x14ac:dyDescent="0.2">
      <c r="A45" s="32">
        <v>8</v>
      </c>
      <c r="B45" s="42" t="s">
        <v>64</v>
      </c>
      <c r="C45" s="49">
        <v>1</v>
      </c>
      <c r="D45" s="48" t="s">
        <v>65</v>
      </c>
      <c r="E45" s="45"/>
      <c r="F45" s="46">
        <f t="shared" si="5"/>
        <v>0</v>
      </c>
      <c r="G45" s="35"/>
    </row>
    <row r="46" spans="1:7" ht="20.5" customHeight="1" x14ac:dyDescent="0.2">
      <c r="A46" s="32">
        <v>8.1</v>
      </c>
      <c r="B46" s="42" t="s">
        <v>31</v>
      </c>
      <c r="C46" s="49">
        <v>7</v>
      </c>
      <c r="D46" s="48" t="s">
        <v>5</v>
      </c>
      <c r="E46" s="45"/>
      <c r="F46" s="46">
        <f t="shared" si="5"/>
        <v>0</v>
      </c>
      <c r="G46" s="35"/>
    </row>
    <row r="47" spans="1:7" ht="18" customHeight="1" thickBot="1" x14ac:dyDescent="0.25">
      <c r="A47" s="116"/>
      <c r="B47" s="117"/>
      <c r="C47" s="117"/>
      <c r="D47" s="117"/>
      <c r="E47" s="117"/>
      <c r="F47" s="117"/>
      <c r="G47" s="117"/>
    </row>
    <row r="48" spans="1:7" ht="21.5" customHeight="1" thickBot="1" x14ac:dyDescent="0.25">
      <c r="A48" s="32" t="s">
        <v>32</v>
      </c>
      <c r="B48" s="106" t="s">
        <v>33</v>
      </c>
      <c r="C48" s="107"/>
      <c r="D48" s="107"/>
      <c r="E48" s="107"/>
      <c r="F48" s="124"/>
      <c r="G48" s="31">
        <f>SUM(F49:F51)</f>
        <v>0</v>
      </c>
    </row>
    <row r="49" spans="1:7" ht="21.5" customHeight="1" x14ac:dyDescent="0.2">
      <c r="A49" s="32">
        <v>8.1</v>
      </c>
      <c r="B49" s="42" t="s">
        <v>79</v>
      </c>
      <c r="C49" s="49">
        <v>215</v>
      </c>
      <c r="D49" s="48" t="s">
        <v>14</v>
      </c>
      <c r="E49" s="41"/>
      <c r="F49" s="34">
        <f>C49*E49</f>
        <v>0</v>
      </c>
      <c r="G49" s="35"/>
    </row>
    <row r="50" spans="1:7" ht="21.5" customHeight="1" x14ac:dyDescent="0.2">
      <c r="A50" s="32">
        <v>8.1999999999999993</v>
      </c>
      <c r="B50" s="42" t="s">
        <v>66</v>
      </c>
      <c r="C50" s="49">
        <v>100</v>
      </c>
      <c r="D50" s="48" t="s">
        <v>14</v>
      </c>
      <c r="E50" s="41"/>
      <c r="F50" s="34">
        <f>C50*E50</f>
        <v>0</v>
      </c>
      <c r="G50" s="35"/>
    </row>
    <row r="51" spans="1:7" ht="18" customHeight="1" thickBot="1" x14ac:dyDescent="0.25">
      <c r="A51" s="116"/>
      <c r="B51" s="117"/>
      <c r="C51" s="117"/>
      <c r="D51" s="117"/>
      <c r="E51" s="117"/>
      <c r="F51" s="117"/>
      <c r="G51" s="117"/>
    </row>
    <row r="52" spans="1:7" ht="24" customHeight="1" thickBot="1" x14ac:dyDescent="0.25">
      <c r="A52" s="50" t="s">
        <v>34</v>
      </c>
      <c r="B52" s="119" t="s">
        <v>67</v>
      </c>
      <c r="C52" s="120"/>
      <c r="D52" s="120"/>
      <c r="E52" s="120"/>
      <c r="F52" s="121"/>
      <c r="G52" s="51">
        <f>SUM(F53:F53)</f>
        <v>0</v>
      </c>
    </row>
    <row r="53" spans="1:7" ht="35" thickBot="1" x14ac:dyDescent="0.25">
      <c r="A53" s="52">
        <v>9.01</v>
      </c>
      <c r="B53" s="53" t="s">
        <v>80</v>
      </c>
      <c r="C53" s="43">
        <v>1</v>
      </c>
      <c r="D53" s="44" t="s">
        <v>5</v>
      </c>
      <c r="E53" s="45"/>
      <c r="F53" s="63">
        <f>C53*E53</f>
        <v>0</v>
      </c>
      <c r="G53" s="38"/>
    </row>
    <row r="54" spans="1:7" ht="18" customHeight="1" thickBot="1" x14ac:dyDescent="0.25">
      <c r="A54" s="32" t="s">
        <v>68</v>
      </c>
      <c r="B54" s="106" t="s">
        <v>35</v>
      </c>
      <c r="C54" s="107"/>
      <c r="D54" s="107"/>
      <c r="E54" s="107"/>
      <c r="F54" s="124"/>
      <c r="G54" s="31">
        <f>SUM(F55:F61)</f>
        <v>0</v>
      </c>
    </row>
    <row r="55" spans="1:7" ht="20.5" customHeight="1" x14ac:dyDescent="0.2">
      <c r="A55" s="97">
        <v>10.01</v>
      </c>
      <c r="B55" s="98" t="s">
        <v>36</v>
      </c>
      <c r="C55" s="54">
        <v>1</v>
      </c>
      <c r="D55" s="55" t="s">
        <v>37</v>
      </c>
      <c r="E55" s="56"/>
      <c r="F55" s="63">
        <f>C55*E55</f>
        <v>0</v>
      </c>
      <c r="G55" s="38"/>
    </row>
    <row r="56" spans="1:7" ht="20.5" customHeight="1" x14ac:dyDescent="0.2">
      <c r="A56" s="97">
        <v>10.02</v>
      </c>
      <c r="B56" s="98" t="s">
        <v>38</v>
      </c>
      <c r="C56" s="54">
        <v>1</v>
      </c>
      <c r="D56" s="55" t="s">
        <v>25</v>
      </c>
      <c r="E56" s="56"/>
      <c r="F56" s="63">
        <f>C56*E56</f>
        <v>0</v>
      </c>
      <c r="G56" s="38"/>
    </row>
    <row r="57" spans="1:7" ht="158" customHeight="1" x14ac:dyDescent="0.2">
      <c r="A57" s="97">
        <v>10.029999999999999</v>
      </c>
      <c r="B57" s="60" t="s">
        <v>51</v>
      </c>
      <c r="C57" s="61">
        <v>1</v>
      </c>
      <c r="D57" s="62" t="s">
        <v>5</v>
      </c>
      <c r="E57" s="63"/>
      <c r="F57" s="64">
        <f t="shared" ref="F57:F61" si="6">C57*E57</f>
        <v>0</v>
      </c>
      <c r="G57" s="35"/>
    </row>
    <row r="58" spans="1:7" ht="24.5" customHeight="1" x14ac:dyDescent="0.2">
      <c r="A58" s="97">
        <v>10.06</v>
      </c>
      <c r="B58" s="42" t="s">
        <v>81</v>
      </c>
      <c r="C58" s="57">
        <v>4</v>
      </c>
      <c r="D58" s="58" t="s">
        <v>5</v>
      </c>
      <c r="E58" s="59"/>
      <c r="F58" s="64">
        <f t="shared" si="6"/>
        <v>0</v>
      </c>
      <c r="G58" s="35"/>
    </row>
    <row r="59" spans="1:7" ht="24.5" customHeight="1" x14ac:dyDescent="0.2">
      <c r="A59" s="97"/>
      <c r="B59" s="42" t="s">
        <v>94</v>
      </c>
      <c r="C59" s="57">
        <v>1</v>
      </c>
      <c r="D59" s="58" t="s">
        <v>5</v>
      </c>
      <c r="E59" s="59"/>
      <c r="F59" s="64">
        <f t="shared" si="6"/>
        <v>0</v>
      </c>
      <c r="G59" s="35"/>
    </row>
    <row r="60" spans="1:7" ht="24.5" customHeight="1" x14ac:dyDescent="0.2">
      <c r="A60" s="97">
        <v>10.07</v>
      </c>
      <c r="B60" s="42" t="s">
        <v>82</v>
      </c>
      <c r="C60" s="57">
        <v>1</v>
      </c>
      <c r="D60" s="58" t="s">
        <v>5</v>
      </c>
      <c r="E60" s="59"/>
      <c r="F60" s="64">
        <f t="shared" si="6"/>
        <v>0</v>
      </c>
      <c r="G60" s="35"/>
    </row>
    <row r="61" spans="1:7" ht="24.5" customHeight="1" x14ac:dyDescent="0.2">
      <c r="A61" s="97">
        <v>10.08</v>
      </c>
      <c r="B61" s="42" t="s">
        <v>40</v>
      </c>
      <c r="C61" s="57">
        <v>1</v>
      </c>
      <c r="D61" s="58" t="s">
        <v>5</v>
      </c>
      <c r="E61" s="59"/>
      <c r="F61" s="64">
        <f t="shared" si="6"/>
        <v>0</v>
      </c>
      <c r="G61" s="35"/>
    </row>
    <row r="62" spans="1:7" ht="21.5" customHeight="1" x14ac:dyDescent="0.2">
      <c r="A62" s="99"/>
      <c r="B62" s="100" t="s">
        <v>41</v>
      </c>
      <c r="C62" s="101"/>
      <c r="D62" s="101"/>
      <c r="E62" s="102"/>
      <c r="F62" s="102"/>
      <c r="G62" s="103">
        <f>SUM(G8:G61)</f>
        <v>0</v>
      </c>
    </row>
    <row r="63" spans="1:7" ht="21.5" customHeight="1" x14ac:dyDescent="0.2">
      <c r="A63" s="67"/>
      <c r="B63" s="68" t="s">
        <v>42</v>
      </c>
      <c r="C63" s="104">
        <v>0.1</v>
      </c>
      <c r="D63" s="69"/>
      <c r="E63" s="125">
        <f>G62</f>
        <v>0</v>
      </c>
      <c r="F63" s="126"/>
      <c r="G63" s="70">
        <f>+$G$62*C63</f>
        <v>0</v>
      </c>
    </row>
    <row r="64" spans="1:7" ht="21.5" customHeight="1" x14ac:dyDescent="0.2">
      <c r="A64" s="71"/>
      <c r="B64" s="72" t="s">
        <v>43</v>
      </c>
      <c r="C64" s="105">
        <v>0.04</v>
      </c>
      <c r="D64" s="74"/>
      <c r="E64" s="115">
        <f>E63</f>
        <v>0</v>
      </c>
      <c r="F64" s="115"/>
      <c r="G64" s="70">
        <f t="shared" ref="G64:G68" si="7">+$G$62*C64</f>
        <v>0</v>
      </c>
    </row>
    <row r="65" spans="1:7" ht="21.5" customHeight="1" x14ac:dyDescent="0.2">
      <c r="A65" s="71"/>
      <c r="B65" s="72" t="s">
        <v>44</v>
      </c>
      <c r="C65" s="105">
        <v>0.04</v>
      </c>
      <c r="D65" s="74"/>
      <c r="E65" s="115">
        <f>E64</f>
        <v>0</v>
      </c>
      <c r="F65" s="115"/>
      <c r="G65" s="70">
        <f t="shared" si="7"/>
        <v>0</v>
      </c>
    </row>
    <row r="66" spans="1:7" ht="21.5" customHeight="1" x14ac:dyDescent="0.2">
      <c r="A66" s="71"/>
      <c r="B66" s="72" t="s">
        <v>45</v>
      </c>
      <c r="C66" s="105">
        <v>0.03</v>
      </c>
      <c r="D66" s="74"/>
      <c r="E66" s="115">
        <f>E65</f>
        <v>0</v>
      </c>
      <c r="F66" s="115"/>
      <c r="G66" s="70">
        <f t="shared" si="7"/>
        <v>0</v>
      </c>
    </row>
    <row r="67" spans="1:7" ht="21.5" customHeight="1" x14ac:dyDescent="0.2">
      <c r="A67" s="71"/>
      <c r="B67" s="72" t="s">
        <v>70</v>
      </c>
      <c r="C67" s="105">
        <v>0.01</v>
      </c>
      <c r="D67" s="74"/>
      <c r="E67" s="115">
        <f>E66</f>
        <v>0</v>
      </c>
      <c r="F67" s="115"/>
      <c r="G67" s="70">
        <f t="shared" si="7"/>
        <v>0</v>
      </c>
    </row>
    <row r="68" spans="1:7" ht="21.5" customHeight="1" x14ac:dyDescent="0.2">
      <c r="A68" s="71"/>
      <c r="B68" s="72" t="s">
        <v>46</v>
      </c>
      <c r="C68" s="73">
        <v>1E-3</v>
      </c>
      <c r="D68" s="74"/>
      <c r="E68" s="115">
        <f>E67</f>
        <v>0</v>
      </c>
      <c r="F68" s="115"/>
      <c r="G68" s="70">
        <f t="shared" si="7"/>
        <v>0</v>
      </c>
    </row>
    <row r="69" spans="1:7" ht="21.5" customHeight="1" thickBot="1" x14ac:dyDescent="0.25">
      <c r="A69" s="71"/>
      <c r="B69" s="72" t="s">
        <v>47</v>
      </c>
      <c r="C69" s="105">
        <v>0.18</v>
      </c>
      <c r="D69" s="74"/>
      <c r="E69" s="115">
        <f>G63</f>
        <v>0</v>
      </c>
      <c r="F69" s="115"/>
      <c r="G69" s="75">
        <f>+G63*C69</f>
        <v>0</v>
      </c>
    </row>
    <row r="70" spans="1:7" ht="21.5" customHeight="1" thickBot="1" x14ac:dyDescent="0.25">
      <c r="A70" s="76"/>
      <c r="B70" s="77" t="s">
        <v>48</v>
      </c>
      <c r="C70" s="78"/>
      <c r="D70" s="78"/>
      <c r="E70" s="79"/>
      <c r="F70" s="65"/>
      <c r="G70" s="66">
        <f t="shared" ref="G70" si="8">SUM(G63:G69)</f>
        <v>0</v>
      </c>
    </row>
    <row r="71" spans="1:7" ht="21.5" customHeight="1" thickBot="1" x14ac:dyDescent="0.25">
      <c r="A71" s="80"/>
      <c r="B71" s="81" t="s">
        <v>49</v>
      </c>
      <c r="C71" s="81"/>
      <c r="D71" s="81"/>
      <c r="E71" s="82"/>
      <c r="F71" s="83"/>
      <c r="G71" s="84">
        <f t="shared" ref="G71" si="9">+G62+G70</f>
        <v>0</v>
      </c>
    </row>
    <row r="72" spans="1:7" ht="20" x14ac:dyDescent="0.2">
      <c r="A72" s="85"/>
      <c r="B72" s="88"/>
      <c r="C72" s="86"/>
      <c r="D72" s="86"/>
      <c r="E72" s="86"/>
      <c r="F72" s="87"/>
    </row>
    <row r="73" spans="1:7" ht="18" x14ac:dyDescent="0.2">
      <c r="A73" s="85"/>
      <c r="B73" s="86"/>
      <c r="C73" s="86"/>
      <c r="D73" s="86"/>
      <c r="E73" s="86"/>
      <c r="F73" s="89"/>
    </row>
    <row r="74" spans="1:7" ht="18" x14ac:dyDescent="0.2">
      <c r="A74" s="85"/>
      <c r="B74" s="90"/>
      <c r="C74" s="86"/>
      <c r="D74" s="86"/>
      <c r="E74" s="118"/>
      <c r="F74" s="118"/>
    </row>
    <row r="75" spans="1:7" ht="18" x14ac:dyDescent="0.2">
      <c r="A75" s="85"/>
      <c r="B75" s="91"/>
      <c r="C75" s="86"/>
      <c r="D75" s="86"/>
      <c r="E75" s="123"/>
      <c r="F75" s="123"/>
    </row>
    <row r="76" spans="1:7" ht="18" x14ac:dyDescent="0.2">
      <c r="A76" s="92"/>
      <c r="B76" s="91"/>
      <c r="C76" s="86"/>
      <c r="D76" s="86"/>
      <c r="E76" s="123"/>
      <c r="F76" s="123"/>
    </row>
    <row r="77" spans="1:7" ht="22" x14ac:dyDescent="0.3">
      <c r="B77" s="88"/>
      <c r="C77" s="94"/>
      <c r="D77" s="94"/>
      <c r="E77" s="95"/>
      <c r="F77" s="94"/>
    </row>
    <row r="78" spans="1:7" ht="21" x14ac:dyDescent="0.3">
      <c r="C78" s="94"/>
      <c r="D78" s="94"/>
      <c r="E78" s="122"/>
      <c r="F78" s="122"/>
      <c r="G78" s="122"/>
    </row>
    <row r="79" spans="1:7" ht="21" x14ac:dyDescent="0.3">
      <c r="C79" s="94"/>
      <c r="D79" s="94"/>
      <c r="E79" s="122"/>
      <c r="F79" s="122"/>
      <c r="G79" s="122"/>
    </row>
  </sheetData>
  <mergeCells count="31">
    <mergeCell ref="E79:G79"/>
    <mergeCell ref="E68:F68"/>
    <mergeCell ref="E69:F69"/>
    <mergeCell ref="E74:F74"/>
    <mergeCell ref="E75:F75"/>
    <mergeCell ref="E76:F76"/>
    <mergeCell ref="E78:G78"/>
    <mergeCell ref="B54:F54"/>
    <mergeCell ref="E63:F63"/>
    <mergeCell ref="E64:F64"/>
    <mergeCell ref="E65:F65"/>
    <mergeCell ref="E66:F66"/>
    <mergeCell ref="E67:F67"/>
    <mergeCell ref="B24:F24"/>
    <mergeCell ref="B35:F35"/>
    <mergeCell ref="A47:G47"/>
    <mergeCell ref="B48:F48"/>
    <mergeCell ref="A51:G51"/>
    <mergeCell ref="B52:F52"/>
    <mergeCell ref="B11:F11"/>
    <mergeCell ref="B14:F14"/>
    <mergeCell ref="A17:G17"/>
    <mergeCell ref="B18:F18"/>
    <mergeCell ref="A20:G20"/>
    <mergeCell ref="A23:G23"/>
    <mergeCell ref="A1:G1"/>
    <mergeCell ref="A2:G2"/>
    <mergeCell ref="A3:G3"/>
    <mergeCell ref="A4:G4"/>
    <mergeCell ref="B8:F8"/>
    <mergeCell ref="A10:G10"/>
  </mergeCells>
  <pageMargins left="0.70866141732283472" right="0.70866141732283472" top="0.74803149606299213" bottom="0.74803149606299213" header="0.31496062992125984" footer="0.31496062992125984"/>
  <pageSetup scale="57" fitToHeight="0" orientation="portrait" horizontalDpi="4294967293" r:id="rId1"/>
  <rowBreaks count="1" manualBreakCount="1">
    <brk id="4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LA CIENAGA</vt:lpstr>
      <vt:lpstr>PALO ALTO</vt:lpstr>
      <vt:lpstr>'LA CIENAGA'!Área_de_impresión</vt:lpstr>
      <vt:lpstr>'PALO ALTO'!Área_de_impresión</vt:lpstr>
      <vt:lpstr>'LA CIENAGA'!Títulos_a_imprimir</vt:lpstr>
      <vt:lpstr>'PALO ALTO'!Títulos_a_imprimir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 peguero martinez</dc:creator>
  <cp:lastModifiedBy>Jose Manuel Peguero Martinez</cp:lastModifiedBy>
  <dcterms:created xsi:type="dcterms:W3CDTF">2023-01-13T17:08:24Z</dcterms:created>
  <dcterms:modified xsi:type="dcterms:W3CDTF">2023-06-22T16:52:25Z</dcterms:modified>
</cp:coreProperties>
</file>