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11190" windowHeight="2745" tabRatio="807"/>
  </bookViews>
  <sheets>
    <sheet name="FINANC." sheetId="25" r:id="rId1"/>
  </sheets>
  <definedNames>
    <definedName name="_xlnm.Print_Titles" localSheetId="0">FINANC.!$11:$13</definedName>
  </definedNames>
  <calcPr calcId="162913"/>
</workbook>
</file>

<file path=xl/calcChain.xml><?xml version="1.0" encoding="utf-8"?>
<calcChain xmlns="http://schemas.openxmlformats.org/spreadsheetml/2006/main">
  <c r="B66" i="25" l="1"/>
  <c r="B56" i="25"/>
  <c r="F88" i="25" l="1"/>
  <c r="E88" i="25"/>
  <c r="D88" i="25"/>
  <c r="M88" i="25" s="1"/>
  <c r="M87" i="25"/>
  <c r="M86" i="25"/>
  <c r="M85" i="25"/>
  <c r="M84" i="25"/>
  <c r="M83" i="25"/>
  <c r="M82" i="25"/>
  <c r="M81" i="25"/>
  <c r="M80" i="25"/>
  <c r="M79" i="25"/>
  <c r="L78" i="25"/>
  <c r="L89" i="25" s="1"/>
  <c r="M77" i="25"/>
  <c r="M76" i="25"/>
  <c r="M75" i="25"/>
  <c r="F74" i="25"/>
  <c r="E74" i="25"/>
  <c r="D74" i="25"/>
  <c r="M74" i="25" s="1"/>
  <c r="M73" i="25"/>
  <c r="M72" i="25"/>
  <c r="M71" i="25"/>
  <c r="F71" i="25"/>
  <c r="E71" i="25"/>
  <c r="D71" i="25"/>
  <c r="M70" i="25"/>
  <c r="M69" i="25"/>
  <c r="M68" i="25"/>
  <c r="M67" i="25"/>
  <c r="K66" i="25"/>
  <c r="J66" i="25"/>
  <c r="I66" i="25"/>
  <c r="H66" i="25"/>
  <c r="H78" i="25" s="1"/>
  <c r="H89" i="25" s="1"/>
  <c r="G66" i="25"/>
  <c r="F66" i="25"/>
  <c r="E66" i="25"/>
  <c r="D66" i="25"/>
  <c r="M66" i="25" s="1"/>
  <c r="M65" i="25"/>
  <c r="M64" i="25"/>
  <c r="M63" i="25"/>
  <c r="M62" i="25"/>
  <c r="M61" i="25"/>
  <c r="M60" i="25"/>
  <c r="M59" i="25"/>
  <c r="M58" i="25"/>
  <c r="M57" i="25"/>
  <c r="L56" i="25"/>
  <c r="K56" i="25"/>
  <c r="J56" i="25"/>
  <c r="I56" i="25"/>
  <c r="H56" i="25"/>
  <c r="G56" i="25"/>
  <c r="F56" i="25"/>
  <c r="E56" i="25"/>
  <c r="D56" i="25"/>
  <c r="M56" i="25" s="1"/>
  <c r="M55" i="25"/>
  <c r="M54" i="25"/>
  <c r="M53" i="25"/>
  <c r="M52" i="25"/>
  <c r="M51" i="25"/>
  <c r="M50" i="25"/>
  <c r="M49" i="25"/>
  <c r="M48" i="25"/>
  <c r="F48" i="25"/>
  <c r="E48" i="25"/>
  <c r="D48" i="25"/>
  <c r="M47" i="25"/>
  <c r="G47" i="25"/>
  <c r="G46" i="25" s="1"/>
  <c r="F40" i="25"/>
  <c r="E40" i="25"/>
  <c r="D40" i="25"/>
  <c r="B40" i="25"/>
  <c r="M39" i="25"/>
  <c r="M38" i="25"/>
  <c r="M37" i="25"/>
  <c r="M36" i="25"/>
  <c r="M35" i="25"/>
  <c r="M34" i="25"/>
  <c r="M33" i="25"/>
  <c r="M32" i="25"/>
  <c r="M31" i="25"/>
  <c r="L30" i="25"/>
  <c r="K30" i="25"/>
  <c r="J30" i="25"/>
  <c r="I30" i="25"/>
  <c r="H30" i="25"/>
  <c r="G30" i="25"/>
  <c r="F30" i="25"/>
  <c r="E30" i="25"/>
  <c r="M30" i="25" s="1"/>
  <c r="D30" i="25"/>
  <c r="B30" i="25"/>
  <c r="M29" i="25"/>
  <c r="M28" i="25"/>
  <c r="M27" i="25"/>
  <c r="M26" i="25"/>
  <c r="M25" i="25"/>
  <c r="M24" i="25"/>
  <c r="M23" i="25"/>
  <c r="M22" i="25"/>
  <c r="M21" i="25"/>
  <c r="L20" i="25"/>
  <c r="K20" i="25"/>
  <c r="J20" i="25"/>
  <c r="I20" i="25"/>
  <c r="H20" i="25"/>
  <c r="G20" i="25"/>
  <c r="F20" i="25"/>
  <c r="E20" i="25"/>
  <c r="D20" i="25"/>
  <c r="D78" i="25" s="1"/>
  <c r="B20" i="25"/>
  <c r="M19" i="25"/>
  <c r="M18" i="25"/>
  <c r="M17" i="25"/>
  <c r="M16" i="25"/>
  <c r="M15" i="25"/>
  <c r="L14" i="25"/>
  <c r="K14" i="25"/>
  <c r="K78" i="25" s="1"/>
  <c r="K89" i="25" s="1"/>
  <c r="J14" i="25"/>
  <c r="J78" i="25" s="1"/>
  <c r="J89" i="25" s="1"/>
  <c r="I14" i="25"/>
  <c r="I78" i="25" s="1"/>
  <c r="I89" i="25" s="1"/>
  <c r="H14" i="25"/>
  <c r="G14" i="25"/>
  <c r="F14" i="25"/>
  <c r="F78" i="25" s="1"/>
  <c r="F89" i="25" s="1"/>
  <c r="E14" i="25"/>
  <c r="E78" i="25" s="1"/>
  <c r="E89" i="25" s="1"/>
  <c r="D14" i="25"/>
  <c r="C89" i="25"/>
  <c r="B14" i="25"/>
  <c r="B78" i="25" s="1"/>
  <c r="B89" i="25" s="1"/>
  <c r="D89" i="25" l="1"/>
  <c r="M46" i="25"/>
  <c r="G45" i="25"/>
  <c r="M14" i="25"/>
  <c r="M20" i="25"/>
  <c r="G44" i="25" l="1"/>
  <c r="M45" i="25"/>
  <c r="M44" i="25" l="1"/>
  <c r="G43" i="25"/>
  <c r="G42" i="25" l="1"/>
  <c r="M43" i="25"/>
  <c r="M42" i="25" l="1"/>
  <c r="G41" i="25"/>
  <c r="G40" i="25" l="1"/>
  <c r="M41" i="25"/>
  <c r="G78" i="25" l="1"/>
  <c r="M40" i="25"/>
  <c r="G89" i="25" l="1"/>
  <c r="M78" i="25"/>
  <c r="M89" i="25" s="1"/>
</calcChain>
</file>

<file path=xl/sharedStrings.xml><?xml version="1.0" encoding="utf-8"?>
<sst xmlns="http://schemas.openxmlformats.org/spreadsheetml/2006/main" count="112" uniqueCount="112">
  <si>
    <t>Presidencia de la República Dominicana</t>
  </si>
  <si>
    <t>Comedores Económicos del Estado Dominicano</t>
  </si>
  <si>
    <t>Av. Presidente Estrella Ureña Esq. San Vicente de Paúl. Teléfono: 809-592-1819 Fax: 809-596-7420</t>
  </si>
  <si>
    <t>www.comedoreseconomicos.gob.do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</si>
  <si>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</si>
  <si>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</si>
  <si>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</si>
  <si>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</si>
  <si>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</si>
  <si>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</si>
  <si>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</si>
  <si>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</si>
  <si>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</si>
  <si>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</si>
  <si>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</si>
  <si>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</si>
  <si>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</si>
  <si>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</si>
  <si>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</si>
  <si>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</si>
  <si>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</si>
  <si>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</si>
  <si>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</si>
  <si>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</si>
  <si>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</si>
  <si>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</si>
  <si>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</si>
  <si>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</si>
  <si>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</si>
  <si>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</si>
  <si>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</si>
  <si>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</si>
  <si>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</si>
  <si>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</si>
  <si>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</si>
  <si>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</si>
  <si>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</si>
  <si>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</si>
  <si>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</si>
  <si>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</si>
  <si>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</si>
  <si>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</si>
  <si>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</si>
  <si>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</si>
  <si>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</si>
  <si>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</si>
  <si>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</si>
  <si>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</si>
  <si>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</si>
  <si>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</si>
  <si>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</si>
  <si>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</si>
  <si>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</si>
  <si>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</si>
  <si>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</si>
  <si>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</si>
  <si>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</si>
  <si>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</si>
  <si>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</si>
  <si>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</si>
  <si>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</si>
  <si>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</si>
  <si>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</si>
  <si>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</si>
  <si>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</si>
  <si>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</si>
  <si>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</si>
  <si>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</si>
  <si>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</si>
  <si>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</si>
  <si>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</si>
  <si>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</si>
  <si>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</si>
  <si>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</si>
  <si>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</si>
  <si>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</si>
  <si>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</si>
  <si>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</si>
  <si>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</si>
  <si>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</si>
  <si>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</si>
  <si>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</si>
  <si>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Preparado  Por:</t>
  </si>
  <si>
    <t>Autorizador  Por:</t>
  </si>
  <si>
    <t xml:space="preserve">Total </t>
  </si>
  <si>
    <t>Ing. Jose Manuel Peguero</t>
  </si>
  <si>
    <t>Licda.Lucia Mercedes Vidal</t>
  </si>
  <si>
    <t>Gerente  Financiero</t>
  </si>
  <si>
    <t>Febrero</t>
  </si>
  <si>
    <t>Marzo</t>
  </si>
  <si>
    <t>Departamento Administrativo - Financiero</t>
  </si>
  <si>
    <t xml:space="preserve"> Departamento de Presupuesto</t>
  </si>
  <si>
    <t>EJECUCION DE GASTOS Y APLICACIONES FINANCIERAS</t>
  </si>
  <si>
    <t>Abril</t>
  </si>
  <si>
    <t>Fuente: SIGEF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</si>
  <si>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</si>
  <si>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</si>
  <si>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</si>
  <si>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</si>
  <si>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>cumplido los requisitos administrativos dispuestos por el reglamento de la presente Ley.</t>
  </si>
  <si>
    <t xml:space="preserve">de obras, bienes y servicios oportunamente contratados o, en los casos de gastos sin contrapretación, por haberse </t>
  </si>
  <si>
    <t>Mayo</t>
  </si>
  <si>
    <t xml:space="preserve">Junio </t>
  </si>
  <si>
    <t>Julio</t>
  </si>
  <si>
    <t>Gastos Devengados</t>
  </si>
  <si>
    <t>Presupuesto Aprobado</t>
  </si>
  <si>
    <t>Presupuesto Modificado</t>
  </si>
  <si>
    <t xml:space="preserve">   Encargada Depto.  de Presupuesto</t>
  </si>
  <si>
    <t>Agosto</t>
  </si>
  <si>
    <t>Septiembre</t>
  </si>
  <si>
    <t>2.6.2 - MOBILIARIO Y EQUIPO  DE AUDIO,AUDIOVISUAL, RECREATIVO Y EDUCACIONAL</t>
  </si>
  <si>
    <t>FONDO 100/2079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</si>
</sst>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6" formatCode="_(* #,##0_);_(* \(#,##0\);_(* &quot;-&quot;??_);_(@_)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22"/>
      <name val="Edwardian Script ITC"/>
      <family val="4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9" fillId="0" borderId="0" xfId="0" applyFont="1"/>
    <xf numFmtId="0" fontId="9" fillId="2" borderId="0" xfId="0" applyFont="1" applyFill="1"/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/>
    <xf numFmtId="164" fontId="9" fillId="0" borderId="0" xfId="0" applyNumberFormat="1" applyFont="1" applyBorder="1"/>
    <xf numFmtId="0" fontId="0" fillId="0" borderId="0" xfId="0"/>
    <xf numFmtId="0" fontId="0" fillId="2" borderId="0" xfId="0" applyFill="1"/>
    <xf numFmtId="164" fontId="9" fillId="0" borderId="0" xfId="1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righ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12" fillId="4" borderId="2" xfId="0" applyNumberFormat="1" applyFont="1" applyFill="1" applyBorder="1" applyAlignment="1">
      <alignment horizontal="center" vertical="center" wrapText="1"/>
    </xf>
    <xf numFmtId="166" fontId="11" fillId="4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64" fontId="9" fillId="0" borderId="0" xfId="1" applyFont="1"/>
    <xf numFmtId="0" fontId="7" fillId="3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/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10" fillId="0" borderId="0" xfId="0" applyFont="1" applyAlignment="1">
      <alignment horizontal="center"/>
    </xf>
    <xf numFmtId="164" fontId="9" fillId="0" borderId="1" xfId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166" fontId="2" fillId="4" borderId="0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7" fontId="9" fillId="2" borderId="1" xfId="1" applyNumberFormat="1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7" fontId="6" fillId="0" borderId="1" xfId="1" applyNumberFormat="1" applyFont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7" fontId="11" fillId="0" borderId="1" xfId="1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167" fontId="9" fillId="2" borderId="0" xfId="0" applyNumberFormat="1" applyFont="1" applyFill="1"/>
    <xf numFmtId="167" fontId="1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0" fillId="2" borderId="1" xfId="0" applyNumberFormat="1" applyFill="1" applyBorder="1"/>
    <xf numFmtId="167" fontId="7" fillId="2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5" fillId="2" borderId="0" xfId="2" applyFill="1" applyAlignment="1" applyProtection="1">
      <alignment horizontal="center"/>
    </xf>
    <xf numFmtId="0" fontId="8" fillId="2" borderId="0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892328</xdr:colOff>
      <xdr:row>0</xdr:row>
      <xdr:rowOff>58079</xdr:rowOff>
    </xdr:from>
    <xdr:to>
      <xdr:col>6</xdr:col>
      <xdr:colOff>1247077</xdr:colOff>
      <xdr:row>3</xdr:row>
      <xdr:rowOff>2788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7878" y="58079"/>
          <a:ext cx="2440724" cy="516209"/>
        </a:xfrm>
        <a:prstGeom prst="rect">
          <a:avLst/>
        </a:prstGeom>
      </xdr:spPr>
    </xdr:pic>
    <xdr:clientData/>
  </xdr:twoCellAnchor>
  <xdr:oneCellAnchor>
    <xdr:from>
      <xdr:col>5</xdr:col>
      <xdr:colOff>563180</xdr:colOff>
      <xdr:row>106</xdr:row>
      <xdr:rowOff>92927</xdr:rowOff>
    </xdr:from>
    <xdr:ext cx="900419" cy="396706"/>
    <xdr:pic>
      <xdr:nvPicPr>
        <xdr:cNvPr id="3" name="1 Imagen" descr="logo original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-3797" r="-10126" b="13144"/>
        <a:stretch>
          <a:fillRect/>
        </a:stretch>
      </xdr:blipFill>
      <xdr:spPr>
        <a:xfrm>
          <a:off x="8021255" y="38964452"/>
          <a:ext cx="900419" cy="3967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edoreseconomicos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zoomScale="75" zoomScaleNormal="75" workbookViewId="0">
      <selection activeCell="F19" sqref="F19"/>
    </sheetView>
  </sheetViews>
  <sheetFormatPr baseColWidth="10" defaultColWidth="12.42578125" defaultRowHeight="15.75" x14ac:dyDescent="0.25"/>
  <cols>
    <col min="1" max="1" width="33.7109375" style="1" customWidth="1"/>
    <col min="2" max="2" width="23.42578125" style="11" bestFit="1" customWidth="1"/>
    <col min="3" max="3" width="19.7109375" style="11" customWidth="1"/>
    <col min="4" max="4" width="17.7109375" style="1" customWidth="1"/>
    <col min="5" max="5" width="17.28515625" style="1" customWidth="1"/>
    <col min="6" max="6" width="17" style="1" customWidth="1"/>
    <col min="7" max="7" width="19.5703125" style="1" customWidth="1"/>
    <col min="8" max="8" width="17.85546875" style="1" customWidth="1"/>
    <col min="9" max="9" width="18" style="1" customWidth="1"/>
    <col min="10" max="12" width="17.42578125" style="1" customWidth="1"/>
    <col min="13" max="13" width="22.42578125" style="1" customWidth="1"/>
    <col min="14" max="14" width="17.5703125" style="1" bestFit="1" customWidth="1"/>
    <col min="15" max="15" width="12.42578125" style="1"/>
    <col min="16" max="16" width="16.140625" style="1" bestFit="1" customWidth="1"/>
    <col min="17" max="16384" width="12.42578125" style="1"/>
  </cols>
  <sheetData>
    <row r="1" spans="1:16" x14ac:dyDescent="0.25">
      <c r="A1" s="76"/>
      <c r="B1" s="76"/>
      <c r="C1" s="76"/>
      <c r="D1" s="76"/>
      <c r="E1" s="76"/>
      <c r="F1" s="76"/>
      <c r="G1" s="76"/>
    </row>
    <row r="2" spans="1:16" x14ac:dyDescent="0.25">
      <c r="A2" s="76"/>
      <c r="B2" s="76"/>
      <c r="C2" s="76"/>
      <c r="D2" s="76"/>
      <c r="E2" s="76"/>
      <c r="F2" s="76"/>
      <c r="G2" s="76"/>
    </row>
    <row r="3" spans="1:16" x14ac:dyDescent="0.25">
      <c r="A3" s="76"/>
      <c r="B3" s="76"/>
      <c r="C3" s="76"/>
      <c r="D3" s="76"/>
      <c r="E3" s="76"/>
      <c r="F3" s="76"/>
      <c r="G3" s="76"/>
    </row>
    <row r="4" spans="1:16" x14ac:dyDescent="0.2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6" ht="30" x14ac:dyDescent="0.25">
      <c r="A5" s="77" t="s">
        <v>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6" x14ac:dyDescent="0.25">
      <c r="A6" s="78" t="s">
        <v>90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x14ac:dyDescent="0.25">
      <c r="A7" s="78" t="s">
        <v>91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</row>
    <row r="8" spans="1:16" x14ac:dyDescent="0.25">
      <c r="A8" s="71" t="s">
        <v>92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6" s="2" customFormat="1" x14ac:dyDescent="0.25">
      <c r="A9" s="71">
        <v>2023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6" s="2" customFormat="1" ht="21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6" s="2" customFormat="1" ht="17.25" customHeight="1" x14ac:dyDescent="0.25">
      <c r="A11" s="1"/>
      <c r="B11" s="11"/>
      <c r="C11" s="11"/>
      <c r="D11" s="72" t="s">
        <v>104</v>
      </c>
      <c r="E11" s="72"/>
      <c r="F11" s="72"/>
      <c r="G11" s="72"/>
      <c r="H11" s="72"/>
      <c r="I11" s="72"/>
      <c r="J11" s="72"/>
      <c r="K11" s="72"/>
      <c r="L11" s="72"/>
    </row>
    <row r="12" spans="1:16" s="2" customFormat="1" ht="31.5" x14ac:dyDescent="0.25">
      <c r="A12" s="15" t="s">
        <v>4</v>
      </c>
      <c r="B12" s="24" t="s">
        <v>105</v>
      </c>
      <c r="C12" s="24" t="s">
        <v>106</v>
      </c>
      <c r="D12" s="16" t="s">
        <v>81</v>
      </c>
      <c r="E12" s="16" t="s">
        <v>88</v>
      </c>
      <c r="F12" s="16" t="s">
        <v>89</v>
      </c>
      <c r="G12" s="16" t="s">
        <v>93</v>
      </c>
      <c r="H12" s="16" t="s">
        <v>101</v>
      </c>
      <c r="I12" s="16" t="s">
        <v>102</v>
      </c>
      <c r="J12" s="16" t="s">
        <v>103</v>
      </c>
      <c r="K12" s="16" t="s">
        <v>108</v>
      </c>
      <c r="L12" s="16" t="s">
        <v>109</v>
      </c>
      <c r="M12" s="55" t="s">
        <v>84</v>
      </c>
    </row>
    <row r="13" spans="1:16" s="2" customFormat="1" x14ac:dyDescent="0.25">
      <c r="A13" s="17" t="s">
        <v>5</v>
      </c>
      <c r="B13" s="18" t="s">
        <v>111</v>
      </c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18"/>
    </row>
    <row r="14" spans="1:16" s="2" customFormat="1" ht="31.5" x14ac:dyDescent="0.25">
      <c r="A14" s="3" t="s">
        <v>6</v>
      </c>
      <c r="B14" s="48">
        <f>SUM(B15:B19)</f>
        <v>955025135</v>
      </c>
      <c r="C14" s="48">
        <v>0</v>
      </c>
      <c r="D14" s="48">
        <f>SUM(D15:D19)</f>
        <v>46431902.190000005</v>
      </c>
      <c r="E14" s="48">
        <f t="shared" ref="E14:G14" si="0">SUM(E15:E19)</f>
        <v>51452834.469999999</v>
      </c>
      <c r="F14" s="48">
        <f t="shared" si="0"/>
        <v>50716633.899999999</v>
      </c>
      <c r="G14" s="48">
        <f t="shared" si="0"/>
        <v>82137080.309999987</v>
      </c>
      <c r="H14" s="48">
        <f>SUM(H15:H19)</f>
        <v>51845182.420000002</v>
      </c>
      <c r="I14" s="48">
        <f>SUM(I15:I19)</f>
        <v>52637320.390000001</v>
      </c>
      <c r="J14" s="48">
        <f>SUM(J15:J19)</f>
        <v>51423934.719999999</v>
      </c>
      <c r="K14" s="64">
        <f>SUM(K15:K19)</f>
        <v>52754898.189999998</v>
      </c>
      <c r="L14" s="64">
        <f>SUM(L15:L19)</f>
        <v>52298986.719999999</v>
      </c>
      <c r="M14" s="48">
        <f>SUM(D14:L14)</f>
        <v>491698773.30999994</v>
      </c>
      <c r="P14" s="56"/>
    </row>
    <row r="15" spans="1:16" x14ac:dyDescent="0.25">
      <c r="A15" s="13" t="s">
        <v>7</v>
      </c>
      <c r="B15" s="35">
        <v>736041110</v>
      </c>
      <c r="C15" s="40">
        <v>0</v>
      </c>
      <c r="D15" s="49">
        <v>38394019.130000003</v>
      </c>
      <c r="E15" s="49">
        <v>43060616.93</v>
      </c>
      <c r="F15" s="49">
        <v>42284749.439999998</v>
      </c>
      <c r="G15" s="50">
        <v>42720916.729999997</v>
      </c>
      <c r="H15" s="45">
        <v>41530893.219999999</v>
      </c>
      <c r="I15" s="46">
        <v>43985621.829999998</v>
      </c>
      <c r="J15" s="35">
        <v>42630167.490000002</v>
      </c>
      <c r="K15" s="60">
        <v>43876380.329999998</v>
      </c>
      <c r="L15" s="63">
        <v>43455786</v>
      </c>
      <c r="M15" s="48">
        <f t="shared" ref="M15:M19" si="1">SUM(D15:L15)</f>
        <v>381939151.09999996</v>
      </c>
    </row>
    <row r="16" spans="1:16" s="2" customFormat="1" x14ac:dyDescent="0.25">
      <c r="A16" s="13" t="s">
        <v>8</v>
      </c>
      <c r="B16" s="35">
        <v>135314090</v>
      </c>
      <c r="C16" s="40">
        <v>0</v>
      </c>
      <c r="D16" s="36">
        <v>2167050</v>
      </c>
      <c r="E16" s="36">
        <v>2167050</v>
      </c>
      <c r="F16" s="36">
        <v>2227050</v>
      </c>
      <c r="G16" s="52">
        <v>33147170.949999999</v>
      </c>
      <c r="H16" s="45">
        <v>4038974.84</v>
      </c>
      <c r="I16" s="46">
        <v>2310550</v>
      </c>
      <c r="J16" s="35">
        <v>2327550</v>
      </c>
      <c r="K16" s="60">
        <v>2341550</v>
      </c>
      <c r="L16" s="63">
        <v>2349550</v>
      </c>
      <c r="M16" s="48">
        <f t="shared" si="1"/>
        <v>53076495.790000007</v>
      </c>
      <c r="N16" s="57"/>
    </row>
    <row r="17" spans="1:13" s="2" customFormat="1" ht="31.5" x14ac:dyDescent="0.25">
      <c r="A17" s="14" t="s">
        <v>9</v>
      </c>
      <c r="B17" s="35"/>
      <c r="C17" s="40">
        <v>0</v>
      </c>
      <c r="D17" s="39">
        <v>0</v>
      </c>
      <c r="E17" s="40">
        <v>0</v>
      </c>
      <c r="F17" s="40">
        <v>0</v>
      </c>
      <c r="G17" s="40">
        <v>0</v>
      </c>
      <c r="H17" s="39">
        <v>0</v>
      </c>
      <c r="I17" s="39">
        <v>0</v>
      </c>
      <c r="J17" s="39">
        <v>0</v>
      </c>
      <c r="K17" s="36">
        <v>0</v>
      </c>
      <c r="L17" s="36">
        <v>0</v>
      </c>
      <c r="M17" s="48">
        <f t="shared" si="1"/>
        <v>0</v>
      </c>
    </row>
    <row r="18" spans="1:13" ht="31.5" x14ac:dyDescent="0.25">
      <c r="A18" s="14" t="s">
        <v>10</v>
      </c>
      <c r="B18" s="35">
        <v>100000</v>
      </c>
      <c r="C18" s="40">
        <v>0</v>
      </c>
      <c r="D18" s="39">
        <v>0</v>
      </c>
      <c r="E18" s="40">
        <v>0</v>
      </c>
      <c r="F18" s="40">
        <v>0</v>
      </c>
      <c r="G18" s="40">
        <v>0</v>
      </c>
      <c r="H18" s="39">
        <v>0</v>
      </c>
      <c r="I18" s="39">
        <v>0</v>
      </c>
      <c r="J18" s="39">
        <v>0</v>
      </c>
      <c r="K18" s="36">
        <v>0</v>
      </c>
      <c r="L18" s="36">
        <v>0</v>
      </c>
      <c r="M18" s="48">
        <f t="shared" si="1"/>
        <v>0</v>
      </c>
    </row>
    <row r="19" spans="1:13" ht="31.5" x14ac:dyDescent="0.25">
      <c r="A19" s="13" t="s">
        <v>11</v>
      </c>
      <c r="B19" s="35">
        <v>83569935</v>
      </c>
      <c r="C19" s="40">
        <v>0</v>
      </c>
      <c r="D19" s="49">
        <v>5870833.0599999996</v>
      </c>
      <c r="E19" s="49">
        <v>6225167.54</v>
      </c>
      <c r="F19" s="49">
        <v>6204834.46</v>
      </c>
      <c r="G19" s="50">
        <v>6268992.6299999999</v>
      </c>
      <c r="H19" s="31">
        <v>6275314.3600000003</v>
      </c>
      <c r="I19" s="32">
        <v>6341148.5599999996</v>
      </c>
      <c r="J19" s="35">
        <v>6466217.2300000004</v>
      </c>
      <c r="K19" s="61">
        <v>6536967.8600000003</v>
      </c>
      <c r="L19" s="61">
        <v>6493650.7199999997</v>
      </c>
      <c r="M19" s="48">
        <f t="shared" si="1"/>
        <v>56683126.420000002</v>
      </c>
    </row>
    <row r="20" spans="1:13" s="2" customFormat="1" ht="31.5" x14ac:dyDescent="0.25">
      <c r="A20" s="3" t="s">
        <v>12</v>
      </c>
      <c r="B20" s="48">
        <f>SUM(B21:B29)</f>
        <v>162149999</v>
      </c>
      <c r="C20" s="40">
        <v>0</v>
      </c>
      <c r="D20" s="42">
        <f>SUM(D21:D29)</f>
        <v>4513355.3599999994</v>
      </c>
      <c r="E20" s="42">
        <f>SUM(E21:E29)</f>
        <v>7645045.7599999998</v>
      </c>
      <c r="F20" s="42">
        <f t="shared" ref="F20:I20" si="2">SUM(F21:F29)</f>
        <v>15568209.5</v>
      </c>
      <c r="G20" s="42">
        <f t="shared" si="2"/>
        <v>5123139.5</v>
      </c>
      <c r="H20" s="42">
        <f t="shared" si="2"/>
        <v>4667912.97</v>
      </c>
      <c r="I20" s="42">
        <f t="shared" si="2"/>
        <v>28492690.800000001</v>
      </c>
      <c r="J20" s="42">
        <f>SUM(J21:J29)</f>
        <v>7233110.1699999999</v>
      </c>
      <c r="K20" s="42">
        <f>SUM(K21:K29)</f>
        <v>16760816.66</v>
      </c>
      <c r="L20" s="42">
        <f>SUM(L21:L29)</f>
        <v>11132275.65</v>
      </c>
      <c r="M20" s="48">
        <f>SUM(D20:L20)</f>
        <v>101136556.37</v>
      </c>
    </row>
    <row r="21" spans="1:13" s="2" customFormat="1" x14ac:dyDescent="0.25">
      <c r="A21" s="13" t="s">
        <v>13</v>
      </c>
      <c r="B21" s="35">
        <v>43100000</v>
      </c>
      <c r="C21" s="40">
        <v>0</v>
      </c>
      <c r="D21" s="36">
        <v>2707265.61</v>
      </c>
      <c r="E21" s="36">
        <v>2768286.2</v>
      </c>
      <c r="F21" s="36">
        <v>3274962.77</v>
      </c>
      <c r="G21" s="50">
        <v>1751690.82</v>
      </c>
      <c r="H21" s="45">
        <v>2511549.84</v>
      </c>
      <c r="I21" s="33">
        <v>2597348.91</v>
      </c>
      <c r="J21" s="35">
        <v>2703644.67</v>
      </c>
      <c r="K21" s="60">
        <v>2629765.4300000002</v>
      </c>
      <c r="L21" s="61">
        <v>2539753.02</v>
      </c>
      <c r="M21" s="48">
        <f t="shared" ref="M21:M29" si="3">SUM(D21:L21)</f>
        <v>23484267.27</v>
      </c>
    </row>
    <row r="22" spans="1:13" s="2" customFormat="1" ht="31.5" x14ac:dyDescent="0.25">
      <c r="A22" s="13" t="s">
        <v>14</v>
      </c>
      <c r="B22" s="35">
        <v>10000000</v>
      </c>
      <c r="C22" s="40">
        <v>0</v>
      </c>
      <c r="D22" s="36">
        <v>0</v>
      </c>
      <c r="E22" s="37">
        <v>0</v>
      </c>
      <c r="F22" s="49">
        <v>445834.23999999999</v>
      </c>
      <c r="G22" s="50">
        <v>-15500</v>
      </c>
      <c r="H22" s="31">
        <v>18500.04</v>
      </c>
      <c r="I22" s="33">
        <v>5055.12</v>
      </c>
      <c r="J22" s="35">
        <v>51920</v>
      </c>
      <c r="K22" s="61">
        <v>53988.800000000003</v>
      </c>
      <c r="L22" s="36">
        <v>0</v>
      </c>
      <c r="M22" s="48">
        <f t="shared" si="3"/>
        <v>559798.19999999995</v>
      </c>
    </row>
    <row r="23" spans="1:13" s="2" customFormat="1" x14ac:dyDescent="0.25">
      <c r="A23" s="13" t="s">
        <v>15</v>
      </c>
      <c r="B23" s="35">
        <v>25000000</v>
      </c>
      <c r="C23" s="40">
        <v>0</v>
      </c>
      <c r="D23" s="36">
        <v>1806089.75</v>
      </c>
      <c r="E23" s="36">
        <v>2509754</v>
      </c>
      <c r="F23" s="37">
        <v>3076229.02</v>
      </c>
      <c r="G23" s="50">
        <v>965221.5</v>
      </c>
      <c r="H23" s="45">
        <v>1734399.5</v>
      </c>
      <c r="I23" s="51">
        <v>5363899</v>
      </c>
      <c r="J23" s="33">
        <v>1163543</v>
      </c>
      <c r="K23" s="60">
        <v>1883040.49</v>
      </c>
      <c r="L23" s="36">
        <v>1307965</v>
      </c>
      <c r="M23" s="48">
        <f t="shared" si="3"/>
        <v>19810141.259999998</v>
      </c>
    </row>
    <row r="24" spans="1:13" s="2" customFormat="1" ht="31.5" x14ac:dyDescent="0.25">
      <c r="A24" s="13" t="s">
        <v>16</v>
      </c>
      <c r="B24" s="35">
        <v>4700000</v>
      </c>
      <c r="C24" s="40">
        <v>0</v>
      </c>
      <c r="D24" s="36">
        <v>0</v>
      </c>
      <c r="E24" s="37">
        <v>0</v>
      </c>
      <c r="F24" s="37">
        <v>0</v>
      </c>
      <c r="G24" s="40">
        <v>0</v>
      </c>
      <c r="H24" s="39">
        <v>0</v>
      </c>
      <c r="I24" s="33">
        <v>600000</v>
      </c>
      <c r="J24" s="33">
        <v>-600000</v>
      </c>
      <c r="K24" s="61">
        <v>570600</v>
      </c>
      <c r="L24" s="36">
        <v>0</v>
      </c>
      <c r="M24" s="48">
        <f t="shared" si="3"/>
        <v>570600</v>
      </c>
    </row>
    <row r="25" spans="1:13" s="2" customFormat="1" x14ac:dyDescent="0.25">
      <c r="A25" s="13" t="s">
        <v>17</v>
      </c>
      <c r="B25" s="35">
        <v>26499999</v>
      </c>
      <c r="C25" s="40">
        <v>0</v>
      </c>
      <c r="D25" s="36">
        <v>0</v>
      </c>
      <c r="E25" s="37">
        <v>1093000</v>
      </c>
      <c r="F25" s="49">
        <v>3213000</v>
      </c>
      <c r="G25" s="51">
        <v>787000</v>
      </c>
      <c r="H25" s="45">
        <v>287000</v>
      </c>
      <c r="I25" s="51">
        <v>837000</v>
      </c>
      <c r="J25" s="33">
        <v>1652999.98</v>
      </c>
      <c r="K25" s="60">
        <v>1832000</v>
      </c>
      <c r="L25" s="62">
        <v>1621000</v>
      </c>
      <c r="M25" s="48">
        <f t="shared" si="3"/>
        <v>11322999.98</v>
      </c>
    </row>
    <row r="26" spans="1:13" x14ac:dyDescent="0.25">
      <c r="A26" s="14" t="s">
        <v>18</v>
      </c>
      <c r="B26" s="35">
        <v>6000000</v>
      </c>
      <c r="C26" s="40">
        <v>0</v>
      </c>
      <c r="D26" s="39">
        <v>0</v>
      </c>
      <c r="E26" s="40">
        <v>0</v>
      </c>
      <c r="F26" s="41">
        <v>2660815.9300000002</v>
      </c>
      <c r="G26" s="40">
        <v>0</v>
      </c>
      <c r="H26" s="39">
        <v>0</v>
      </c>
      <c r="I26" s="45">
        <v>126197.5</v>
      </c>
      <c r="J26" s="39">
        <v>0</v>
      </c>
      <c r="K26" s="36">
        <v>0</v>
      </c>
      <c r="L26" s="36">
        <v>1815493.95</v>
      </c>
      <c r="M26" s="48">
        <f t="shared" si="3"/>
        <v>4602507.38</v>
      </c>
    </row>
    <row r="27" spans="1:13" ht="63" x14ac:dyDescent="0.25">
      <c r="A27" s="13" t="s">
        <v>19</v>
      </c>
      <c r="B27" s="35">
        <v>26600000</v>
      </c>
      <c r="C27" s="40">
        <v>0</v>
      </c>
      <c r="D27" s="36">
        <v>0</v>
      </c>
      <c r="E27" s="36">
        <v>1147745.56</v>
      </c>
      <c r="F27" s="37">
        <v>2071367.54</v>
      </c>
      <c r="G27" s="31">
        <v>1122607.18</v>
      </c>
      <c r="H27" s="31">
        <v>88181</v>
      </c>
      <c r="I27" s="31">
        <v>18671684.93</v>
      </c>
      <c r="J27" s="33">
        <v>1901102.52</v>
      </c>
      <c r="K27" s="61">
        <v>9076441.1899999995</v>
      </c>
      <c r="L27" s="61">
        <v>3744223.68</v>
      </c>
      <c r="M27" s="48">
        <f t="shared" si="3"/>
        <v>37823353.600000001</v>
      </c>
    </row>
    <row r="28" spans="1:13" ht="47.25" x14ac:dyDescent="0.25">
      <c r="A28" s="13" t="s">
        <v>20</v>
      </c>
      <c r="B28" s="35">
        <v>20250000</v>
      </c>
      <c r="C28" s="40">
        <v>0</v>
      </c>
      <c r="D28" s="36">
        <v>0</v>
      </c>
      <c r="E28" s="37">
        <v>126260</v>
      </c>
      <c r="F28" s="37">
        <v>826000</v>
      </c>
      <c r="G28" s="31">
        <v>512120</v>
      </c>
      <c r="H28" s="31">
        <v>28282.59</v>
      </c>
      <c r="I28" s="31">
        <v>291505.34000000003</v>
      </c>
      <c r="J28" s="33">
        <v>359900</v>
      </c>
      <c r="K28" s="61">
        <v>714980.75</v>
      </c>
      <c r="L28" s="62">
        <v>103840</v>
      </c>
      <c r="M28" s="48">
        <f t="shared" si="3"/>
        <v>2962888.68</v>
      </c>
    </row>
    <row r="29" spans="1:13" ht="31.5" x14ac:dyDescent="0.25">
      <c r="A29" s="14" t="s">
        <v>21</v>
      </c>
      <c r="B29" s="39">
        <v>0</v>
      </c>
      <c r="C29" s="40">
        <v>0</v>
      </c>
      <c r="D29" s="39">
        <v>0</v>
      </c>
      <c r="E29" s="40">
        <v>0</v>
      </c>
      <c r="F29" s="40">
        <v>0</v>
      </c>
      <c r="G29" s="40">
        <v>0</v>
      </c>
      <c r="H29" s="39">
        <v>0</v>
      </c>
      <c r="I29" s="39">
        <v>0</v>
      </c>
      <c r="J29" s="39">
        <v>0</v>
      </c>
      <c r="K29" s="36">
        <v>0</v>
      </c>
      <c r="L29" s="36">
        <v>0</v>
      </c>
      <c r="M29" s="48">
        <f t="shared" si="3"/>
        <v>0</v>
      </c>
    </row>
    <row r="30" spans="1:13" ht="31.5" x14ac:dyDescent="0.25">
      <c r="A30" s="3" t="s">
        <v>22</v>
      </c>
      <c r="B30" s="48">
        <f>SUM(B31:B39)</f>
        <v>3322282877</v>
      </c>
      <c r="C30" s="40">
        <v>0</v>
      </c>
      <c r="D30" s="42">
        <f t="shared" ref="D30:L30" si="4">SUM(D31:D39)</f>
        <v>61167093.369999997</v>
      </c>
      <c r="E30" s="42">
        <f t="shared" si="4"/>
        <v>166373340.51000002</v>
      </c>
      <c r="F30" s="42">
        <f t="shared" si="4"/>
        <v>104856249.20999999</v>
      </c>
      <c r="G30" s="42">
        <f t="shared" si="4"/>
        <v>171377561.33999997</v>
      </c>
      <c r="H30" s="42">
        <f t="shared" si="4"/>
        <v>231116359.06</v>
      </c>
      <c r="I30" s="42">
        <f t="shared" si="4"/>
        <v>126541507.40000001</v>
      </c>
      <c r="J30" s="42">
        <f t="shared" si="4"/>
        <v>256042735.25000003</v>
      </c>
      <c r="K30" s="42">
        <f t="shared" si="4"/>
        <v>172989278.34</v>
      </c>
      <c r="L30" s="42">
        <f t="shared" si="4"/>
        <v>157154642.17999998</v>
      </c>
      <c r="M30" s="48">
        <f>SUM(D30:L30)</f>
        <v>1447618766.6600001</v>
      </c>
    </row>
    <row r="31" spans="1:13" ht="31.5" x14ac:dyDescent="0.25">
      <c r="A31" s="13" t="s">
        <v>23</v>
      </c>
      <c r="B31" s="35">
        <v>2739262793</v>
      </c>
      <c r="C31" s="40">
        <v>0</v>
      </c>
      <c r="D31" s="36">
        <v>59989098.189999998</v>
      </c>
      <c r="E31" s="36">
        <v>162608774.93000001</v>
      </c>
      <c r="F31" s="36">
        <v>102916716.25</v>
      </c>
      <c r="G31" s="36">
        <v>150462452.75999999</v>
      </c>
      <c r="H31" s="36">
        <v>217675109.31</v>
      </c>
      <c r="I31" s="31">
        <v>117715739.97</v>
      </c>
      <c r="J31" s="33">
        <v>233279781.08000001</v>
      </c>
      <c r="K31" s="61">
        <v>160028294.43000001</v>
      </c>
      <c r="L31" s="62">
        <v>138063055.28999999</v>
      </c>
      <c r="M31" s="48">
        <f t="shared" ref="M31:M39" si="5">SUM(D31:L31)</f>
        <v>1342739022.21</v>
      </c>
    </row>
    <row r="32" spans="1:13" x14ac:dyDescent="0.25">
      <c r="A32" s="13" t="s">
        <v>24</v>
      </c>
      <c r="B32" s="35">
        <v>3650000</v>
      </c>
      <c r="C32" s="40">
        <v>0</v>
      </c>
      <c r="D32" s="36">
        <v>0</v>
      </c>
      <c r="E32" s="36">
        <v>0</v>
      </c>
      <c r="F32" s="37">
        <v>0</v>
      </c>
      <c r="G32" s="45">
        <v>8496</v>
      </c>
      <c r="H32" s="45">
        <v>-8436</v>
      </c>
      <c r="I32" s="45">
        <v>0</v>
      </c>
      <c r="J32" s="33"/>
      <c r="K32" s="60">
        <v>1520</v>
      </c>
      <c r="L32" s="61"/>
      <c r="M32" s="48">
        <f t="shared" si="5"/>
        <v>1580</v>
      </c>
    </row>
    <row r="33" spans="1:13" ht="31.5" x14ac:dyDescent="0.25">
      <c r="A33" s="13" t="s">
        <v>25</v>
      </c>
      <c r="B33" s="35">
        <v>14500000</v>
      </c>
      <c r="C33" s="40">
        <v>0</v>
      </c>
      <c r="D33" s="36">
        <v>0</v>
      </c>
      <c r="E33" s="36">
        <v>0</v>
      </c>
      <c r="F33" s="36">
        <v>0</v>
      </c>
      <c r="G33" s="45">
        <v>349999.98</v>
      </c>
      <c r="H33" s="39">
        <v>615482.68999999994</v>
      </c>
      <c r="I33" s="31">
        <v>6279.87</v>
      </c>
      <c r="J33" s="33">
        <v>1170266.5</v>
      </c>
      <c r="K33" s="36">
        <v>18910.439999999999</v>
      </c>
      <c r="L33" s="62">
        <v>113400.36</v>
      </c>
      <c r="M33" s="48">
        <f t="shared" si="5"/>
        <v>2274339.8399999999</v>
      </c>
    </row>
    <row r="34" spans="1:13" ht="31.5" x14ac:dyDescent="0.25">
      <c r="A34" s="13" t="s">
        <v>26</v>
      </c>
      <c r="B34" s="35">
        <v>250000</v>
      </c>
      <c r="C34" s="40">
        <v>0</v>
      </c>
      <c r="D34" s="36">
        <v>0</v>
      </c>
      <c r="E34" s="37">
        <v>0</v>
      </c>
      <c r="F34" s="37">
        <v>0</v>
      </c>
      <c r="G34" s="38">
        <v>0</v>
      </c>
      <c r="H34" s="39">
        <v>0</v>
      </c>
      <c r="I34" s="39">
        <v>0</v>
      </c>
      <c r="J34" s="39">
        <v>0</v>
      </c>
      <c r="K34" s="36">
        <v>0</v>
      </c>
      <c r="L34" s="36"/>
      <c r="M34" s="48">
        <f t="shared" si="5"/>
        <v>0</v>
      </c>
    </row>
    <row r="35" spans="1:13" ht="31.5" x14ac:dyDescent="0.25">
      <c r="A35" s="13" t="s">
        <v>27</v>
      </c>
      <c r="B35" s="35">
        <v>19050000</v>
      </c>
      <c r="C35" s="40">
        <v>0</v>
      </c>
      <c r="D35" s="36">
        <v>0</v>
      </c>
      <c r="E35" s="37">
        <v>305519.46000000002</v>
      </c>
      <c r="F35" s="37">
        <v>0</v>
      </c>
      <c r="G35" s="31">
        <v>33059.94</v>
      </c>
      <c r="H35" s="31">
        <v>29740.71</v>
      </c>
      <c r="I35" s="31">
        <v>26759.08</v>
      </c>
      <c r="J35" s="33">
        <v>202370</v>
      </c>
      <c r="K35" s="61">
        <v>44617.04</v>
      </c>
      <c r="L35" s="61">
        <v>6055051.6299999999</v>
      </c>
      <c r="M35" s="48">
        <f t="shared" si="5"/>
        <v>6697117.8600000003</v>
      </c>
    </row>
    <row r="36" spans="1:13" ht="47.25" x14ac:dyDescent="0.25">
      <c r="A36" s="13" t="s">
        <v>28</v>
      </c>
      <c r="B36" s="35">
        <v>27450000</v>
      </c>
      <c r="C36" s="40">
        <v>0</v>
      </c>
      <c r="D36" s="36">
        <v>0</v>
      </c>
      <c r="E36" s="36">
        <v>0</v>
      </c>
      <c r="F36" s="36">
        <v>169636.8</v>
      </c>
      <c r="G36" s="38">
        <v>0</v>
      </c>
      <c r="H36" s="31">
        <v>209080.5</v>
      </c>
      <c r="I36" s="31">
        <v>178421.12</v>
      </c>
      <c r="J36" s="33">
        <v>168928.8</v>
      </c>
      <c r="K36" s="61">
        <v>360039.38</v>
      </c>
      <c r="L36" s="61">
        <v>31772.32</v>
      </c>
      <c r="M36" s="48">
        <f t="shared" si="5"/>
        <v>1117878.9200000002</v>
      </c>
    </row>
    <row r="37" spans="1:13" ht="47.25" x14ac:dyDescent="0.25">
      <c r="A37" s="14" t="s">
        <v>29</v>
      </c>
      <c r="B37" s="35">
        <v>84000000</v>
      </c>
      <c r="C37" s="40">
        <v>0</v>
      </c>
      <c r="D37" s="39">
        <v>0</v>
      </c>
      <c r="E37" s="40">
        <v>3091200</v>
      </c>
      <c r="F37" s="41">
        <v>127440</v>
      </c>
      <c r="G37" s="31">
        <v>2558400.0299999998</v>
      </c>
      <c r="H37" s="31">
        <v>6557330.6799999997</v>
      </c>
      <c r="I37" s="31">
        <v>2440965.61</v>
      </c>
      <c r="J37" s="33">
        <v>15560699.890000001</v>
      </c>
      <c r="K37" s="61">
        <v>877312.3</v>
      </c>
      <c r="L37" s="61">
        <v>4551042.51</v>
      </c>
      <c r="M37" s="48">
        <f t="shared" si="5"/>
        <v>35764391.020000003</v>
      </c>
    </row>
    <row r="38" spans="1:13" ht="63" x14ac:dyDescent="0.25">
      <c r="A38" s="14" t="s">
        <v>30</v>
      </c>
      <c r="B38" s="39">
        <v>0</v>
      </c>
      <c r="C38" s="40">
        <v>0</v>
      </c>
      <c r="D38" s="39">
        <v>0</v>
      </c>
      <c r="E38" s="40">
        <v>0</v>
      </c>
      <c r="F38" s="40">
        <v>0</v>
      </c>
      <c r="G38" s="38">
        <v>0</v>
      </c>
      <c r="H38" s="39">
        <v>0</v>
      </c>
      <c r="I38" s="39">
        <v>0</v>
      </c>
      <c r="J38" s="39">
        <v>0</v>
      </c>
      <c r="K38" s="36">
        <v>0</v>
      </c>
      <c r="L38" s="36">
        <v>0</v>
      </c>
      <c r="M38" s="48">
        <f t="shared" si="5"/>
        <v>0</v>
      </c>
    </row>
    <row r="39" spans="1:13" ht="31.5" x14ac:dyDescent="0.25">
      <c r="A39" s="14" t="s">
        <v>31</v>
      </c>
      <c r="B39" s="35">
        <v>434120084</v>
      </c>
      <c r="C39" s="40">
        <v>0</v>
      </c>
      <c r="D39" s="39">
        <v>1177995.18</v>
      </c>
      <c r="E39" s="36">
        <v>367846.12</v>
      </c>
      <c r="F39" s="36">
        <v>1642456.16</v>
      </c>
      <c r="G39" s="31">
        <v>17965152.629999999</v>
      </c>
      <c r="H39" s="31">
        <v>6038051.1699999999</v>
      </c>
      <c r="I39" s="31">
        <v>6173341.75</v>
      </c>
      <c r="J39" s="33">
        <v>5660688.9800000004</v>
      </c>
      <c r="K39" s="61">
        <v>11658584.75</v>
      </c>
      <c r="L39" s="62">
        <v>8340320.0700000003</v>
      </c>
      <c r="M39" s="48">
        <f t="shared" si="5"/>
        <v>59024436.809999995</v>
      </c>
    </row>
    <row r="40" spans="1:13" ht="31.5" x14ac:dyDescent="0.25">
      <c r="A40" s="3" t="s">
        <v>32</v>
      </c>
      <c r="B40" s="48">
        <f>SUM(B41:B45)</f>
        <v>2500000</v>
      </c>
      <c r="C40" s="40">
        <v>0</v>
      </c>
      <c r="D40" s="42">
        <f t="shared" ref="D40:G47" si="6">SUM(D41:D47)</f>
        <v>0</v>
      </c>
      <c r="E40" s="42">
        <f t="shared" si="6"/>
        <v>0</v>
      </c>
      <c r="F40" s="42">
        <f t="shared" si="6"/>
        <v>0</v>
      </c>
      <c r="G40" s="42">
        <f t="shared" si="6"/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8">
        <f>SUM(D40:L40)</f>
        <v>0</v>
      </c>
    </row>
    <row r="41" spans="1:13" ht="31.5" x14ac:dyDescent="0.25">
      <c r="A41" s="14" t="s">
        <v>33</v>
      </c>
      <c r="B41" s="35">
        <v>2500000</v>
      </c>
      <c r="C41" s="40">
        <v>0</v>
      </c>
      <c r="D41" s="39">
        <v>0</v>
      </c>
      <c r="E41" s="40">
        <v>0</v>
      </c>
      <c r="F41" s="40">
        <v>0</v>
      </c>
      <c r="G41" s="38">
        <f t="shared" si="6"/>
        <v>0</v>
      </c>
      <c r="H41" s="39">
        <v>0</v>
      </c>
      <c r="I41" s="39">
        <v>0</v>
      </c>
      <c r="J41" s="39">
        <v>0</v>
      </c>
      <c r="K41" s="36">
        <v>0</v>
      </c>
      <c r="L41" s="36">
        <v>0</v>
      </c>
      <c r="M41" s="48">
        <f t="shared" ref="M41:M55" si="7">SUM(D41:L41)</f>
        <v>0</v>
      </c>
    </row>
    <row r="42" spans="1:13" ht="47.25" x14ac:dyDescent="0.25">
      <c r="A42" s="14" t="s">
        <v>34</v>
      </c>
      <c r="B42" s="39">
        <v>0</v>
      </c>
      <c r="C42" s="40">
        <v>0</v>
      </c>
      <c r="D42" s="39">
        <v>0</v>
      </c>
      <c r="E42" s="39">
        <v>0</v>
      </c>
      <c r="F42" s="39">
        <v>0</v>
      </c>
      <c r="G42" s="38">
        <f t="shared" si="6"/>
        <v>0</v>
      </c>
      <c r="H42" s="39">
        <v>0</v>
      </c>
      <c r="I42" s="39">
        <v>0</v>
      </c>
      <c r="J42" s="39">
        <v>0</v>
      </c>
      <c r="K42" s="36">
        <v>0</v>
      </c>
      <c r="L42" s="36">
        <v>0</v>
      </c>
      <c r="M42" s="48">
        <f t="shared" si="7"/>
        <v>0</v>
      </c>
    </row>
    <row r="43" spans="1:13" ht="47.25" x14ac:dyDescent="0.25">
      <c r="A43" s="14" t="s">
        <v>35</v>
      </c>
      <c r="B43" s="39">
        <v>0</v>
      </c>
      <c r="C43" s="40">
        <v>0</v>
      </c>
      <c r="D43" s="39">
        <v>0</v>
      </c>
      <c r="E43" s="39">
        <v>0</v>
      </c>
      <c r="F43" s="39">
        <v>0</v>
      </c>
      <c r="G43" s="38">
        <f t="shared" si="6"/>
        <v>0</v>
      </c>
      <c r="H43" s="39">
        <v>0</v>
      </c>
      <c r="I43" s="39">
        <v>0</v>
      </c>
      <c r="J43" s="39">
        <v>0</v>
      </c>
      <c r="K43" s="36">
        <v>0</v>
      </c>
      <c r="L43" s="36">
        <v>0</v>
      </c>
      <c r="M43" s="48">
        <f t="shared" si="7"/>
        <v>0</v>
      </c>
    </row>
    <row r="44" spans="1:13" ht="47.25" x14ac:dyDescent="0.25">
      <c r="A44" s="14" t="s">
        <v>36</v>
      </c>
      <c r="B44" s="39">
        <v>0</v>
      </c>
      <c r="C44" s="40">
        <v>0</v>
      </c>
      <c r="D44" s="39">
        <v>0</v>
      </c>
      <c r="E44" s="39">
        <v>0</v>
      </c>
      <c r="F44" s="39">
        <v>0</v>
      </c>
      <c r="G44" s="38">
        <f t="shared" si="6"/>
        <v>0</v>
      </c>
      <c r="H44" s="39">
        <v>0</v>
      </c>
      <c r="I44" s="39">
        <v>0</v>
      </c>
      <c r="J44" s="39">
        <v>0</v>
      </c>
      <c r="K44" s="36">
        <v>0</v>
      </c>
      <c r="L44" s="36">
        <v>0</v>
      </c>
      <c r="M44" s="48">
        <f t="shared" si="7"/>
        <v>0</v>
      </c>
    </row>
    <row r="45" spans="1:13" ht="47.25" x14ac:dyDescent="0.25">
      <c r="A45" s="14" t="s">
        <v>37</v>
      </c>
      <c r="B45" s="39">
        <v>0</v>
      </c>
      <c r="C45" s="40">
        <v>0</v>
      </c>
      <c r="D45" s="39">
        <v>0</v>
      </c>
      <c r="E45" s="39">
        <v>0</v>
      </c>
      <c r="F45" s="39">
        <v>0</v>
      </c>
      <c r="G45" s="38">
        <f t="shared" si="6"/>
        <v>0</v>
      </c>
      <c r="H45" s="39">
        <v>0</v>
      </c>
      <c r="I45" s="39">
        <v>0</v>
      </c>
      <c r="J45" s="39">
        <v>0</v>
      </c>
      <c r="K45" s="36">
        <v>0</v>
      </c>
      <c r="L45" s="36">
        <v>0</v>
      </c>
      <c r="M45" s="48">
        <f t="shared" si="7"/>
        <v>0</v>
      </c>
    </row>
    <row r="46" spans="1:13" ht="47.25" x14ac:dyDescent="0.25">
      <c r="A46" s="14" t="s">
        <v>38</v>
      </c>
      <c r="B46" s="39">
        <v>0</v>
      </c>
      <c r="C46" s="40">
        <v>0</v>
      </c>
      <c r="D46" s="39">
        <v>0</v>
      </c>
      <c r="E46" s="39">
        <v>0</v>
      </c>
      <c r="F46" s="39">
        <v>0</v>
      </c>
      <c r="G46" s="38">
        <f t="shared" si="6"/>
        <v>0</v>
      </c>
      <c r="H46" s="39">
        <v>0</v>
      </c>
      <c r="I46" s="39">
        <v>0</v>
      </c>
      <c r="J46" s="39">
        <v>0</v>
      </c>
      <c r="K46" s="36">
        <v>0</v>
      </c>
      <c r="L46" s="36">
        <v>0</v>
      </c>
      <c r="M46" s="48">
        <f t="shared" si="7"/>
        <v>0</v>
      </c>
    </row>
    <row r="47" spans="1:13" ht="47.25" x14ac:dyDescent="0.25">
      <c r="A47" s="14" t="s">
        <v>39</v>
      </c>
      <c r="B47" s="39">
        <v>0</v>
      </c>
      <c r="C47" s="40">
        <v>0</v>
      </c>
      <c r="D47" s="39">
        <v>0</v>
      </c>
      <c r="E47" s="39">
        <v>0</v>
      </c>
      <c r="F47" s="39">
        <v>0</v>
      </c>
      <c r="G47" s="38">
        <f t="shared" si="6"/>
        <v>0</v>
      </c>
      <c r="H47" s="39">
        <v>0</v>
      </c>
      <c r="I47" s="39">
        <v>0</v>
      </c>
      <c r="J47" s="39">
        <v>0</v>
      </c>
      <c r="K47" s="36">
        <v>0</v>
      </c>
      <c r="L47" s="36">
        <v>0</v>
      </c>
      <c r="M47" s="48">
        <f t="shared" si="7"/>
        <v>0</v>
      </c>
    </row>
    <row r="48" spans="1:13" ht="31.5" x14ac:dyDescent="0.25">
      <c r="A48" s="3" t="s">
        <v>40</v>
      </c>
      <c r="B48" s="43">
        <v>0</v>
      </c>
      <c r="C48" s="40">
        <v>0</v>
      </c>
      <c r="D48" s="42">
        <f t="shared" ref="D48:F48" si="8">SUM(D49:D55)</f>
        <v>0</v>
      </c>
      <c r="E48" s="42">
        <f t="shared" si="8"/>
        <v>0</v>
      </c>
      <c r="F48" s="42">
        <f t="shared" si="8"/>
        <v>0</v>
      </c>
      <c r="G48" s="43">
        <v>0</v>
      </c>
      <c r="H48" s="39">
        <v>0</v>
      </c>
      <c r="I48" s="39">
        <v>0</v>
      </c>
      <c r="J48" s="39">
        <v>0</v>
      </c>
      <c r="K48" s="36">
        <v>0</v>
      </c>
      <c r="L48" s="36">
        <v>0</v>
      </c>
      <c r="M48" s="48">
        <f t="shared" si="7"/>
        <v>0</v>
      </c>
    </row>
    <row r="49" spans="1:13" ht="31.5" x14ac:dyDescent="0.25">
      <c r="A49" s="14" t="s">
        <v>41</v>
      </c>
      <c r="B49" s="39">
        <v>0</v>
      </c>
      <c r="C49" s="40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6">
        <v>0</v>
      </c>
      <c r="L49" s="36">
        <v>0</v>
      </c>
      <c r="M49" s="48">
        <f t="shared" si="7"/>
        <v>0</v>
      </c>
    </row>
    <row r="50" spans="1:13" ht="47.25" x14ac:dyDescent="0.25">
      <c r="A50" s="14" t="s">
        <v>42</v>
      </c>
      <c r="B50" s="39">
        <v>0</v>
      </c>
      <c r="C50" s="40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6">
        <v>0</v>
      </c>
      <c r="L50" s="36">
        <v>0</v>
      </c>
      <c r="M50" s="48">
        <f t="shared" si="7"/>
        <v>0</v>
      </c>
    </row>
    <row r="51" spans="1:13" ht="47.25" x14ac:dyDescent="0.25">
      <c r="A51" s="14" t="s">
        <v>43</v>
      </c>
      <c r="B51" s="39">
        <v>0</v>
      </c>
      <c r="C51" s="40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6">
        <v>0</v>
      </c>
      <c r="L51" s="36">
        <v>0</v>
      </c>
      <c r="M51" s="48">
        <f t="shared" si="7"/>
        <v>0</v>
      </c>
    </row>
    <row r="52" spans="1:13" ht="47.25" x14ac:dyDescent="0.25">
      <c r="A52" s="14" t="s">
        <v>44</v>
      </c>
      <c r="B52" s="39">
        <v>0</v>
      </c>
      <c r="C52" s="40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6">
        <v>0</v>
      </c>
      <c r="L52" s="36">
        <v>0</v>
      </c>
      <c r="M52" s="48">
        <f t="shared" si="7"/>
        <v>0</v>
      </c>
    </row>
    <row r="53" spans="1:13" ht="47.25" x14ac:dyDescent="0.25">
      <c r="A53" s="14" t="s">
        <v>45</v>
      </c>
      <c r="B53" s="39">
        <v>0</v>
      </c>
      <c r="C53" s="40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6">
        <v>0</v>
      </c>
      <c r="L53" s="36">
        <v>0</v>
      </c>
      <c r="M53" s="48">
        <f t="shared" si="7"/>
        <v>0</v>
      </c>
    </row>
    <row r="54" spans="1:13" ht="31.5" x14ac:dyDescent="0.25">
      <c r="A54" s="14" t="s">
        <v>46</v>
      </c>
      <c r="B54" s="39">
        <v>0</v>
      </c>
      <c r="C54" s="40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48">
        <f t="shared" si="7"/>
        <v>0</v>
      </c>
    </row>
    <row r="55" spans="1:13" ht="47.25" x14ac:dyDescent="0.25">
      <c r="A55" s="14" t="s">
        <v>47</v>
      </c>
      <c r="B55" s="39">
        <v>0</v>
      </c>
      <c r="C55" s="40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48">
        <f t="shared" si="7"/>
        <v>0</v>
      </c>
    </row>
    <row r="56" spans="1:13" ht="31.5" x14ac:dyDescent="0.25">
      <c r="A56" s="3" t="s">
        <v>48</v>
      </c>
      <c r="B56" s="48">
        <f>SUM(B57:B65)</f>
        <v>52025000</v>
      </c>
      <c r="C56" s="40">
        <v>0</v>
      </c>
      <c r="D56" s="43">
        <f>SUM(D57:D65)</f>
        <v>0</v>
      </c>
      <c r="E56" s="43">
        <f t="shared" ref="E56:I56" si="9">SUM(E57:E65)</f>
        <v>4673870</v>
      </c>
      <c r="F56" s="43">
        <f t="shared" si="9"/>
        <v>41074296</v>
      </c>
      <c r="G56" s="43">
        <f t="shared" si="9"/>
        <v>964475.16</v>
      </c>
      <c r="H56" s="43">
        <f t="shared" si="9"/>
        <v>901534.06</v>
      </c>
      <c r="I56" s="43">
        <f t="shared" si="9"/>
        <v>2669072.15</v>
      </c>
      <c r="J56" s="43">
        <f>SUM(J57:J65)</f>
        <v>1376754</v>
      </c>
      <c r="K56" s="58">
        <f>SUM(K57:K65)</f>
        <v>1932413.1700000002</v>
      </c>
      <c r="L56" s="58">
        <f>SUM(L57:L65)</f>
        <v>2011249.65</v>
      </c>
      <c r="M56" s="48">
        <f>SUM(D56:L56)</f>
        <v>55603664.189999998</v>
      </c>
    </row>
    <row r="57" spans="1:13" x14ac:dyDescent="0.25">
      <c r="A57" s="14" t="s">
        <v>49</v>
      </c>
      <c r="B57" s="35">
        <v>7500000</v>
      </c>
      <c r="C57" s="40">
        <v>0</v>
      </c>
      <c r="D57" s="39">
        <v>0</v>
      </c>
      <c r="E57" s="40">
        <v>0</v>
      </c>
      <c r="F57" s="41">
        <v>1459896</v>
      </c>
      <c r="G57" s="44">
        <v>964475.16</v>
      </c>
      <c r="H57" s="45">
        <v>364988.06</v>
      </c>
      <c r="I57" s="31">
        <v>2279672.15</v>
      </c>
      <c r="J57" s="33">
        <v>1257054</v>
      </c>
      <c r="K57" s="60">
        <v>70927.55</v>
      </c>
      <c r="L57" s="61">
        <v>145433.65</v>
      </c>
      <c r="M57" s="48">
        <f t="shared" ref="M57:M65" si="10">SUM(D57:L57)</f>
        <v>6542446.5700000003</v>
      </c>
    </row>
    <row r="58" spans="1:13" ht="47.25" x14ac:dyDescent="0.25">
      <c r="A58" s="14" t="s">
        <v>110</v>
      </c>
      <c r="B58" s="35">
        <v>5000000</v>
      </c>
      <c r="C58" s="40">
        <v>0</v>
      </c>
      <c r="D58" s="39">
        <v>0</v>
      </c>
      <c r="E58" s="40">
        <v>1203600</v>
      </c>
      <c r="F58" s="40">
        <v>0</v>
      </c>
      <c r="G58" s="39">
        <v>0</v>
      </c>
      <c r="H58" s="39">
        <v>0</v>
      </c>
      <c r="I58" s="39">
        <v>0</v>
      </c>
      <c r="J58" s="39">
        <v>0</v>
      </c>
      <c r="K58" s="60">
        <v>71224.800000000003</v>
      </c>
      <c r="L58" s="62">
        <v>19470</v>
      </c>
      <c r="M58" s="48">
        <f t="shared" si="10"/>
        <v>1294294.8</v>
      </c>
    </row>
    <row r="59" spans="1:13" ht="31.5" x14ac:dyDescent="0.25">
      <c r="A59" s="14" t="s">
        <v>50</v>
      </c>
      <c r="B59" s="39">
        <v>0</v>
      </c>
      <c r="C59" s="40">
        <v>0</v>
      </c>
      <c r="D59" s="39">
        <v>0</v>
      </c>
      <c r="E59" s="40">
        <v>17000</v>
      </c>
      <c r="F59" s="40">
        <v>0</v>
      </c>
      <c r="G59" s="39">
        <v>0</v>
      </c>
      <c r="H59" s="39">
        <v>0</v>
      </c>
      <c r="I59" s="39">
        <v>0</v>
      </c>
      <c r="J59" s="39">
        <v>0</v>
      </c>
      <c r="K59" s="36">
        <v>0</v>
      </c>
      <c r="L59" s="36">
        <v>0</v>
      </c>
      <c r="M59" s="48">
        <f t="shared" si="10"/>
        <v>17000</v>
      </c>
    </row>
    <row r="60" spans="1:13" ht="47.25" x14ac:dyDescent="0.25">
      <c r="A60" s="14" t="s">
        <v>51</v>
      </c>
      <c r="B60" s="35">
        <v>27000000</v>
      </c>
      <c r="C60" s="40">
        <v>0</v>
      </c>
      <c r="D60" s="39">
        <v>0</v>
      </c>
      <c r="E60" s="40">
        <v>0</v>
      </c>
      <c r="F60" s="40">
        <v>39614400</v>
      </c>
      <c r="G60" s="39">
        <v>0</v>
      </c>
      <c r="H60" s="39">
        <v>0</v>
      </c>
      <c r="I60" s="39">
        <v>0</v>
      </c>
      <c r="J60" s="39">
        <v>0</v>
      </c>
      <c r="K60" s="61">
        <v>68440</v>
      </c>
      <c r="L60" s="36">
        <v>0</v>
      </c>
      <c r="M60" s="48">
        <f t="shared" si="10"/>
        <v>39682840</v>
      </c>
    </row>
    <row r="61" spans="1:13" ht="31.5" x14ac:dyDescent="0.25">
      <c r="A61" s="14" t="s">
        <v>52</v>
      </c>
      <c r="B61" s="35">
        <v>12325000</v>
      </c>
      <c r="C61" s="40">
        <v>0</v>
      </c>
      <c r="D61" s="39">
        <v>0</v>
      </c>
      <c r="E61" s="36">
        <v>3453270</v>
      </c>
      <c r="F61" s="40">
        <v>0</v>
      </c>
      <c r="G61" s="39">
        <v>0</v>
      </c>
      <c r="H61" s="31">
        <v>536546</v>
      </c>
      <c r="I61" s="31">
        <v>389400</v>
      </c>
      <c r="J61" s="33">
        <v>119700</v>
      </c>
      <c r="K61" s="61">
        <v>1675837</v>
      </c>
      <c r="L61" s="62">
        <v>1846346</v>
      </c>
      <c r="M61" s="48">
        <f t="shared" si="10"/>
        <v>8021099</v>
      </c>
    </row>
    <row r="62" spans="1:13" ht="31.5" x14ac:dyDescent="0.25">
      <c r="A62" s="14" t="s">
        <v>53</v>
      </c>
      <c r="B62" s="35">
        <v>200000</v>
      </c>
      <c r="C62" s="40">
        <v>0</v>
      </c>
      <c r="D62" s="39">
        <v>0</v>
      </c>
      <c r="E62" s="40">
        <v>0</v>
      </c>
      <c r="F62" s="40">
        <v>0</v>
      </c>
      <c r="G62" s="39">
        <v>0</v>
      </c>
      <c r="H62" s="39">
        <v>0</v>
      </c>
      <c r="I62" s="39">
        <v>0</v>
      </c>
      <c r="J62" s="39">
        <v>0</v>
      </c>
      <c r="K62" s="36">
        <v>0</v>
      </c>
      <c r="L62" s="36">
        <v>0</v>
      </c>
      <c r="M62" s="48">
        <f t="shared" si="10"/>
        <v>0</v>
      </c>
    </row>
    <row r="63" spans="1:13" ht="31.5" x14ac:dyDescent="0.25">
      <c r="A63" s="14" t="s">
        <v>54</v>
      </c>
      <c r="B63" s="39">
        <v>0</v>
      </c>
      <c r="C63" s="40">
        <v>0</v>
      </c>
      <c r="D63" s="39">
        <v>0</v>
      </c>
      <c r="E63" s="40">
        <v>0</v>
      </c>
      <c r="F63" s="40">
        <v>0</v>
      </c>
      <c r="G63" s="39">
        <v>0</v>
      </c>
      <c r="H63" s="39">
        <v>0</v>
      </c>
      <c r="I63" s="39">
        <v>0</v>
      </c>
      <c r="J63" s="39">
        <v>0</v>
      </c>
      <c r="K63" s="36">
        <v>0</v>
      </c>
      <c r="L63" s="36">
        <v>0</v>
      </c>
      <c r="M63" s="48">
        <f t="shared" si="10"/>
        <v>0</v>
      </c>
    </row>
    <row r="64" spans="1:13" x14ac:dyDescent="0.25">
      <c r="A64" s="14" t="s">
        <v>55</v>
      </c>
      <c r="B64" s="39">
        <v>0</v>
      </c>
      <c r="C64" s="40">
        <v>0</v>
      </c>
      <c r="D64" s="39">
        <v>0</v>
      </c>
      <c r="E64" s="40">
        <v>0</v>
      </c>
      <c r="F64" s="40">
        <v>0</v>
      </c>
      <c r="G64" s="39">
        <v>0</v>
      </c>
      <c r="H64" s="39">
        <v>0</v>
      </c>
      <c r="I64" s="39">
        <v>0</v>
      </c>
      <c r="J64" s="39">
        <v>0</v>
      </c>
      <c r="K64" s="46">
        <v>45983.82</v>
      </c>
      <c r="L64" s="39">
        <v>0</v>
      </c>
      <c r="M64" s="48">
        <f t="shared" si="10"/>
        <v>45983.82</v>
      </c>
    </row>
    <row r="65" spans="1:13" ht="47.25" x14ac:dyDescent="0.25">
      <c r="A65" s="14" t="s">
        <v>56</v>
      </c>
      <c r="B65" s="39">
        <v>0</v>
      </c>
      <c r="C65" s="40">
        <v>0</v>
      </c>
      <c r="D65" s="39">
        <v>0</v>
      </c>
      <c r="E65" s="40">
        <v>0</v>
      </c>
      <c r="F65" s="40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48">
        <f t="shared" si="10"/>
        <v>0</v>
      </c>
    </row>
    <row r="66" spans="1:13" x14ac:dyDescent="0.25">
      <c r="A66" s="3" t="s">
        <v>57</v>
      </c>
      <c r="B66" s="43">
        <f>+B67+B68+B69+B70</f>
        <v>25000000</v>
      </c>
      <c r="C66" s="40">
        <v>0</v>
      </c>
      <c r="D66" s="43">
        <f>SUM(D67:D70)</f>
        <v>0</v>
      </c>
      <c r="E66" s="43">
        <f t="shared" ref="E66:K66" si="11">SUM(E67:E70)</f>
        <v>0</v>
      </c>
      <c r="F66" s="43">
        <f t="shared" si="11"/>
        <v>0</v>
      </c>
      <c r="G66" s="43">
        <f t="shared" si="11"/>
        <v>2769847.59</v>
      </c>
      <c r="H66" s="43">
        <f t="shared" si="11"/>
        <v>0</v>
      </c>
      <c r="I66" s="43">
        <f t="shared" si="11"/>
        <v>0</v>
      </c>
      <c r="J66" s="43">
        <f t="shared" si="11"/>
        <v>312066.46000000002</v>
      </c>
      <c r="K66" s="58">
        <f t="shared" si="11"/>
        <v>4061255.59</v>
      </c>
      <c r="L66" s="59">
        <v>-4373322.05</v>
      </c>
      <c r="M66" s="48">
        <f>SUM(D66:L66)</f>
        <v>2769847.59</v>
      </c>
    </row>
    <row r="67" spans="1:13" x14ac:dyDescent="0.25">
      <c r="A67" s="3" t="s">
        <v>58</v>
      </c>
      <c r="B67" s="39">
        <v>25000000</v>
      </c>
      <c r="C67" s="40">
        <v>0</v>
      </c>
      <c r="D67" s="39">
        <v>0</v>
      </c>
      <c r="E67" s="36">
        <v>0</v>
      </c>
      <c r="F67" s="47">
        <v>0</v>
      </c>
      <c r="G67" s="45">
        <v>2769847.59</v>
      </c>
      <c r="H67" s="39">
        <v>0</v>
      </c>
      <c r="I67" s="39">
        <v>0</v>
      </c>
      <c r="J67" s="39">
        <v>312066.46000000002</v>
      </c>
      <c r="K67" s="46">
        <v>4061255.59</v>
      </c>
      <c r="L67" s="46">
        <v>-4373322.05</v>
      </c>
      <c r="M67" s="48">
        <f t="shared" ref="M67:M70" si="12">SUM(D67:L67)</f>
        <v>2769847.59</v>
      </c>
    </row>
    <row r="68" spans="1:13" x14ac:dyDescent="0.25">
      <c r="A68" s="14" t="s">
        <v>59</v>
      </c>
      <c r="B68" s="39">
        <v>0</v>
      </c>
      <c r="C68" s="40">
        <v>0</v>
      </c>
      <c r="D68" s="39">
        <v>0</v>
      </c>
      <c r="E68" s="40">
        <v>0</v>
      </c>
      <c r="F68" s="40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48">
        <f t="shared" si="12"/>
        <v>0</v>
      </c>
    </row>
    <row r="69" spans="1:13" ht="31.5" x14ac:dyDescent="0.25">
      <c r="A69" s="14" t="s">
        <v>60</v>
      </c>
      <c r="B69" s="39">
        <v>0</v>
      </c>
      <c r="C69" s="40">
        <v>0</v>
      </c>
      <c r="D69" s="39">
        <v>0</v>
      </c>
      <c r="E69" s="40">
        <v>0</v>
      </c>
      <c r="F69" s="40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48">
        <f t="shared" si="12"/>
        <v>0</v>
      </c>
    </row>
    <row r="70" spans="1:13" ht="63" x14ac:dyDescent="0.25">
      <c r="A70" s="14" t="s">
        <v>61</v>
      </c>
      <c r="B70" s="39">
        <v>0</v>
      </c>
      <c r="C70" s="40">
        <v>0</v>
      </c>
      <c r="D70" s="39">
        <v>0</v>
      </c>
      <c r="E70" s="40">
        <v>0</v>
      </c>
      <c r="F70" s="40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48">
        <f t="shared" si="12"/>
        <v>0</v>
      </c>
    </row>
    <row r="71" spans="1:13" ht="47.25" x14ac:dyDescent="0.25">
      <c r="A71" s="3" t="s">
        <v>62</v>
      </c>
      <c r="B71" s="43">
        <v>0</v>
      </c>
      <c r="C71" s="40">
        <v>0</v>
      </c>
      <c r="D71" s="43">
        <f>SUM(D72:D73)</f>
        <v>0</v>
      </c>
      <c r="E71" s="43">
        <f t="shared" ref="E71:F71" si="13">SUM(E72:E73)</f>
        <v>0</v>
      </c>
      <c r="F71" s="43">
        <f t="shared" si="13"/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8">
        <f>SUM(D71:L71)</f>
        <v>0</v>
      </c>
    </row>
    <row r="72" spans="1:13" ht="31.5" x14ac:dyDescent="0.25">
      <c r="A72" s="14" t="s">
        <v>63</v>
      </c>
      <c r="B72" s="39">
        <v>0</v>
      </c>
      <c r="C72" s="40">
        <v>0</v>
      </c>
      <c r="D72" s="39">
        <v>0</v>
      </c>
      <c r="E72" s="40">
        <v>0</v>
      </c>
      <c r="F72" s="40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48">
        <f t="shared" ref="M72:M73" si="14">SUM(D72:L72)</f>
        <v>0</v>
      </c>
    </row>
    <row r="73" spans="1:13" ht="47.25" x14ac:dyDescent="0.25">
      <c r="A73" s="14" t="s">
        <v>64</v>
      </c>
      <c r="B73" s="39">
        <v>0</v>
      </c>
      <c r="C73" s="40">
        <v>0</v>
      </c>
      <c r="D73" s="39">
        <v>0</v>
      </c>
      <c r="E73" s="40">
        <v>0</v>
      </c>
      <c r="F73" s="40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48">
        <f t="shared" si="14"/>
        <v>0</v>
      </c>
    </row>
    <row r="74" spans="1:13" x14ac:dyDescent="0.25">
      <c r="A74" s="3" t="s">
        <v>65</v>
      </c>
      <c r="B74" s="43">
        <v>0</v>
      </c>
      <c r="C74" s="40">
        <v>0</v>
      </c>
      <c r="D74" s="43">
        <f>SUM(D75:D77)</f>
        <v>0</v>
      </c>
      <c r="E74" s="43">
        <f t="shared" ref="E74:F74" si="15">SUM(E75:E77)</f>
        <v>0</v>
      </c>
      <c r="F74" s="43">
        <f t="shared" si="15"/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8">
        <f>SUM(D74:L74)</f>
        <v>0</v>
      </c>
    </row>
    <row r="75" spans="1:13" ht="31.5" x14ac:dyDescent="0.25">
      <c r="A75" s="14" t="s">
        <v>66</v>
      </c>
      <c r="B75" s="39">
        <v>0</v>
      </c>
      <c r="C75" s="40">
        <v>0</v>
      </c>
      <c r="D75" s="39">
        <v>0</v>
      </c>
      <c r="E75" s="40">
        <v>0</v>
      </c>
      <c r="F75" s="40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48">
        <f t="shared" ref="M75:M77" si="16">SUM(D75:L75)</f>
        <v>0</v>
      </c>
    </row>
    <row r="76" spans="1:13" ht="31.5" x14ac:dyDescent="0.25">
      <c r="A76" s="14" t="s">
        <v>67</v>
      </c>
      <c r="B76" s="39">
        <v>0</v>
      </c>
      <c r="C76" s="40">
        <v>0</v>
      </c>
      <c r="D76" s="39">
        <v>0</v>
      </c>
      <c r="E76" s="40">
        <v>0</v>
      </c>
      <c r="F76" s="40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48">
        <f t="shared" si="16"/>
        <v>0</v>
      </c>
    </row>
    <row r="77" spans="1:13" ht="47.25" x14ac:dyDescent="0.25">
      <c r="A77" s="14" t="s">
        <v>68</v>
      </c>
      <c r="B77" s="39">
        <v>0</v>
      </c>
      <c r="C77" s="40">
        <v>0</v>
      </c>
      <c r="D77" s="39">
        <v>0</v>
      </c>
      <c r="E77" s="40">
        <v>0</v>
      </c>
      <c r="F77" s="40">
        <v>0</v>
      </c>
      <c r="G77" s="39">
        <v>0</v>
      </c>
      <c r="H77" s="39">
        <v>0</v>
      </c>
      <c r="I77" s="39">
        <v>0</v>
      </c>
      <c r="J77" s="39">
        <v>0</v>
      </c>
      <c r="K77" s="39">
        <v>0</v>
      </c>
      <c r="L77" s="39">
        <v>0</v>
      </c>
      <c r="M77" s="48">
        <f t="shared" si="16"/>
        <v>0</v>
      </c>
    </row>
    <row r="78" spans="1:13" x14ac:dyDescent="0.25">
      <c r="A78" s="19" t="s">
        <v>69</v>
      </c>
      <c r="B78" s="34">
        <f t="shared" ref="B78" si="17">SUM(B14,B20,B30,B40,B48,B56,B66,B71)</f>
        <v>4518983011</v>
      </c>
      <c r="C78" s="34">
        <v>0</v>
      </c>
      <c r="D78" s="34">
        <f>SUM(D14,D20,D30,D40,D48,D56,D66,D71)</f>
        <v>112112350.92</v>
      </c>
      <c r="E78" s="34">
        <f>SUM(E14,E20,E30,E40,E48,E56,E66,E71)</f>
        <v>230145090.74000001</v>
      </c>
      <c r="F78" s="34">
        <f t="shared" ref="F78:L78" si="18">SUM(F14,F20,F30,F40,F48,F56,F66,F71)</f>
        <v>212215388.60999998</v>
      </c>
      <c r="G78" s="34">
        <f t="shared" si="18"/>
        <v>262372103.89999998</v>
      </c>
      <c r="H78" s="34">
        <f t="shared" si="18"/>
        <v>288530988.50999999</v>
      </c>
      <c r="I78" s="34">
        <f t="shared" si="18"/>
        <v>210340590.74000001</v>
      </c>
      <c r="J78" s="34">
        <f t="shared" si="18"/>
        <v>316388600.60000002</v>
      </c>
      <c r="K78" s="34">
        <f t="shared" si="18"/>
        <v>248498661.94999999</v>
      </c>
      <c r="L78" s="34">
        <f t="shared" si="18"/>
        <v>218223832.14999998</v>
      </c>
      <c r="M78" s="34">
        <f>SUM(D78:L78)</f>
        <v>2098827608.1199999</v>
      </c>
    </row>
    <row r="79" spans="1:13" x14ac:dyDescent="0.25">
      <c r="A79" s="19" t="s">
        <v>70</v>
      </c>
      <c r="B79" s="53"/>
      <c r="C79" s="53"/>
      <c r="D79" s="20"/>
      <c r="E79" s="20"/>
      <c r="F79" s="20"/>
      <c r="G79" s="21"/>
      <c r="H79" s="21"/>
      <c r="I79" s="21"/>
      <c r="J79" s="21"/>
      <c r="K79" s="21"/>
      <c r="L79" s="21"/>
      <c r="M79" s="21">
        <f t="shared" ref="M79:M88" si="19">D79+E79+F79+G79+H79+I79+J79+K79</f>
        <v>0</v>
      </c>
    </row>
    <row r="80" spans="1:13" ht="31.5" x14ac:dyDescent="0.25">
      <c r="A80" s="3" t="s">
        <v>71</v>
      </c>
      <c r="B80" s="39">
        <v>0</v>
      </c>
      <c r="C80" s="40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65">
        <f t="shared" si="19"/>
        <v>0</v>
      </c>
    </row>
    <row r="81" spans="1:13" ht="31.5" x14ac:dyDescent="0.25">
      <c r="A81" s="14" t="s">
        <v>72</v>
      </c>
      <c r="B81" s="39">
        <v>0</v>
      </c>
      <c r="C81" s="40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65">
        <f t="shared" si="19"/>
        <v>0</v>
      </c>
    </row>
    <row r="82" spans="1:13" ht="31.5" x14ac:dyDescent="0.25">
      <c r="A82" s="14" t="s">
        <v>73</v>
      </c>
      <c r="B82" s="39">
        <v>0</v>
      </c>
      <c r="C82" s="40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65">
        <f t="shared" si="19"/>
        <v>0</v>
      </c>
    </row>
    <row r="83" spans="1:13" x14ac:dyDescent="0.25">
      <c r="A83" s="3" t="s">
        <v>74</v>
      </c>
      <c r="B83" s="39">
        <v>0</v>
      </c>
      <c r="C83" s="40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65">
        <f t="shared" si="19"/>
        <v>0</v>
      </c>
    </row>
    <row r="84" spans="1:13" ht="31.5" x14ac:dyDescent="0.25">
      <c r="A84" s="14" t="s">
        <v>75</v>
      </c>
      <c r="B84" s="39">
        <v>0</v>
      </c>
      <c r="C84" s="40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65">
        <f t="shared" si="19"/>
        <v>0</v>
      </c>
    </row>
    <row r="85" spans="1:13" ht="31.5" x14ac:dyDescent="0.25">
      <c r="A85" s="14" t="s">
        <v>76</v>
      </c>
      <c r="B85" s="39">
        <v>0</v>
      </c>
      <c r="C85" s="40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65">
        <f t="shared" si="19"/>
        <v>0</v>
      </c>
    </row>
    <row r="86" spans="1:13" ht="31.5" x14ac:dyDescent="0.25">
      <c r="A86" s="3" t="s">
        <v>77</v>
      </c>
      <c r="B86" s="39">
        <v>0</v>
      </c>
      <c r="C86" s="40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65">
        <f t="shared" si="19"/>
        <v>0</v>
      </c>
    </row>
    <row r="87" spans="1:13" ht="31.5" x14ac:dyDescent="0.25">
      <c r="A87" s="14" t="s">
        <v>78</v>
      </c>
      <c r="B87" s="39">
        <v>0</v>
      </c>
      <c r="C87" s="40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65">
        <f t="shared" si="19"/>
        <v>0</v>
      </c>
    </row>
    <row r="88" spans="1:13" ht="31.5" x14ac:dyDescent="0.25">
      <c r="A88" s="19" t="s">
        <v>79</v>
      </c>
      <c r="B88" s="54"/>
      <c r="C88" s="54"/>
      <c r="D88" s="34">
        <f t="shared" ref="D88:F88" si="20">SUM(D80:D87)</f>
        <v>0</v>
      </c>
      <c r="E88" s="34">
        <f t="shared" si="20"/>
        <v>0</v>
      </c>
      <c r="F88" s="34">
        <f t="shared" si="20"/>
        <v>0</v>
      </c>
      <c r="G88" s="34"/>
      <c r="H88" s="34"/>
      <c r="I88" s="34"/>
      <c r="J88" s="34"/>
      <c r="K88" s="34"/>
      <c r="L88" s="34"/>
      <c r="M88" s="34">
        <f t="shared" si="19"/>
        <v>0</v>
      </c>
    </row>
    <row r="89" spans="1:13" ht="31.5" x14ac:dyDescent="0.25">
      <c r="A89" s="22" t="s">
        <v>80</v>
      </c>
      <c r="B89" s="28">
        <f>+B78</f>
        <v>4518983011</v>
      </c>
      <c r="C89" s="28">
        <f>+C78</f>
        <v>0</v>
      </c>
      <c r="D89" s="27">
        <f>D78</f>
        <v>112112350.92</v>
      </c>
      <c r="E89" s="27">
        <f t="shared" ref="E89:M89" si="21">E78</f>
        <v>230145090.74000001</v>
      </c>
      <c r="F89" s="27">
        <f t="shared" si="21"/>
        <v>212215388.60999998</v>
      </c>
      <c r="G89" s="27">
        <f t="shared" si="21"/>
        <v>262372103.89999998</v>
      </c>
      <c r="H89" s="27">
        <f t="shared" si="21"/>
        <v>288530988.50999999</v>
      </c>
      <c r="I89" s="27">
        <f t="shared" si="21"/>
        <v>210340590.74000001</v>
      </c>
      <c r="J89" s="27">
        <f t="shared" si="21"/>
        <v>316388600.60000002</v>
      </c>
      <c r="K89" s="27">
        <f t="shared" si="21"/>
        <v>248498661.94999999</v>
      </c>
      <c r="L89" s="27">
        <f t="shared" si="21"/>
        <v>218223832.14999998</v>
      </c>
      <c r="M89" s="27">
        <f t="shared" si="21"/>
        <v>2098827608.1199999</v>
      </c>
    </row>
    <row r="90" spans="1:13" x14ac:dyDescent="0.25">
      <c r="A90" s="26" t="s">
        <v>94</v>
      </c>
      <c r="B90" s="8"/>
      <c r="C90" s="8"/>
      <c r="D90" s="5"/>
      <c r="E90" s="6"/>
      <c r="F90" s="5"/>
      <c r="G90" s="5"/>
    </row>
    <row r="91" spans="1:13" x14ac:dyDescent="0.25">
      <c r="A91" s="7" t="s">
        <v>95</v>
      </c>
      <c r="B91" s="8"/>
      <c r="C91" s="8"/>
      <c r="D91" s="5"/>
      <c r="E91" s="6"/>
      <c r="F91" s="5"/>
      <c r="G91" s="5"/>
    </row>
    <row r="92" spans="1:13" x14ac:dyDescent="0.25">
      <c r="A92" s="7" t="s">
        <v>96</v>
      </c>
      <c r="B92" s="8"/>
      <c r="C92" s="8"/>
      <c r="D92" s="5"/>
      <c r="E92" s="6"/>
      <c r="F92" s="5"/>
      <c r="G92" s="5"/>
    </row>
    <row r="93" spans="1:13" x14ac:dyDescent="0.25">
      <c r="A93" s="7" t="s">
        <v>97</v>
      </c>
      <c r="B93" s="8"/>
      <c r="C93" s="8"/>
      <c r="D93" s="5"/>
      <c r="E93" s="6"/>
      <c r="F93" s="5"/>
      <c r="G93" s="5"/>
    </row>
    <row r="94" spans="1:13" x14ac:dyDescent="0.25">
      <c r="A94" s="25" t="s">
        <v>98</v>
      </c>
      <c r="B94" s="8"/>
      <c r="C94" s="8"/>
      <c r="D94" s="5"/>
      <c r="E94" s="6"/>
      <c r="F94" s="5"/>
      <c r="G94" s="6"/>
      <c r="I94" s="23"/>
    </row>
    <row r="95" spans="1:13" x14ac:dyDescent="0.25">
      <c r="A95" s="7" t="s">
        <v>100</v>
      </c>
      <c r="B95" s="8"/>
      <c r="C95" s="8"/>
      <c r="D95" s="5"/>
      <c r="E95" s="6"/>
      <c r="F95" s="5"/>
      <c r="G95" s="5"/>
    </row>
    <row r="96" spans="1:13" x14ac:dyDescent="0.25">
      <c r="A96" s="7" t="s">
        <v>99</v>
      </c>
      <c r="B96" s="8"/>
      <c r="C96" s="8"/>
      <c r="D96" s="5"/>
      <c r="E96" s="6"/>
      <c r="F96" s="9"/>
      <c r="G96" s="5"/>
      <c r="I96" s="29"/>
    </row>
    <row r="97" spans="1:13" x14ac:dyDescent="0.25">
      <c r="A97" s="4"/>
      <c r="D97" s="5"/>
      <c r="E97" s="6"/>
      <c r="F97" s="6"/>
      <c r="G97" s="5"/>
    </row>
    <row r="98" spans="1:13" ht="17.25" customHeight="1" x14ac:dyDescent="0.25">
      <c r="A98" s="4"/>
      <c r="D98" s="5"/>
      <c r="E98" s="6"/>
      <c r="F98" s="6"/>
      <c r="G98" s="5"/>
    </row>
    <row r="99" spans="1:13" x14ac:dyDescent="0.25">
      <c r="A99" s="4"/>
      <c r="D99" s="5"/>
      <c r="E99" s="6"/>
      <c r="F99" s="6"/>
      <c r="G99" s="5"/>
    </row>
    <row r="100" spans="1:13" x14ac:dyDescent="0.25">
      <c r="A100" s="4"/>
      <c r="D100" s="5"/>
      <c r="E100" s="6"/>
      <c r="F100" s="5"/>
      <c r="G100" s="5"/>
    </row>
    <row r="101" spans="1:13" x14ac:dyDescent="0.25">
      <c r="B101" s="73" t="s">
        <v>82</v>
      </c>
      <c r="C101" s="73"/>
      <c r="E101" s="68"/>
      <c r="K101" s="10" t="s">
        <v>83</v>
      </c>
      <c r="L101" s="10"/>
    </row>
    <row r="102" spans="1:13" x14ac:dyDescent="0.25">
      <c r="B102" s="1"/>
      <c r="C102" s="68"/>
      <c r="E102" s="68"/>
      <c r="K102" s="10"/>
      <c r="L102" s="10"/>
    </row>
    <row r="103" spans="1:13" x14ac:dyDescent="0.25">
      <c r="B103" s="1"/>
      <c r="C103" s="68"/>
      <c r="E103" s="68"/>
      <c r="K103" s="10"/>
      <c r="L103" s="10"/>
    </row>
    <row r="104" spans="1:13" ht="18.75" customHeight="1" x14ac:dyDescent="0.3">
      <c r="B104" s="74" t="s">
        <v>86</v>
      </c>
      <c r="C104" s="74"/>
      <c r="E104" s="67"/>
      <c r="K104" s="30" t="s">
        <v>85</v>
      </c>
      <c r="L104" s="30"/>
    </row>
    <row r="105" spans="1:13" ht="24" customHeight="1" x14ac:dyDescent="0.25">
      <c r="B105" s="75" t="s">
        <v>107</v>
      </c>
      <c r="C105" s="75"/>
      <c r="E105" s="66"/>
      <c r="K105" s="68" t="s">
        <v>87</v>
      </c>
      <c r="L105" s="68"/>
    </row>
    <row r="106" spans="1:13" ht="18.75" x14ac:dyDescent="0.3">
      <c r="B106" s="30"/>
      <c r="C106" s="30"/>
      <c r="D106" s="30"/>
    </row>
    <row r="110" spans="1:13" x14ac:dyDescent="0.25">
      <c r="A110" s="76" t="s">
        <v>2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1:13" x14ac:dyDescent="0.25">
      <c r="A111" s="70" t="s">
        <v>3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</row>
    <row r="115" spans="2:3" x14ac:dyDescent="0.25">
      <c r="B115" s="12"/>
      <c r="C115" s="12"/>
    </row>
  </sheetData>
  <mergeCells count="13">
    <mergeCell ref="A8:M8"/>
    <mergeCell ref="A1:G3"/>
    <mergeCell ref="A4:M4"/>
    <mergeCell ref="A5:M5"/>
    <mergeCell ref="A6:M6"/>
    <mergeCell ref="A7:M7"/>
    <mergeCell ref="A111:M111"/>
    <mergeCell ref="A9:M9"/>
    <mergeCell ref="D11:L11"/>
    <mergeCell ref="B101:C101"/>
    <mergeCell ref="B104:C104"/>
    <mergeCell ref="B105:C105"/>
    <mergeCell ref="A110:M110"/>
  </mergeCells>
  <hyperlinks>
    <hyperlink ref="A111" r:id="rId1"/>
  </hyperlinks>
  <pageMargins left="0.19685039370078741" right="0.15748031496062992" top="0.47244094488188981" bottom="0.39370078740157483" header="0.31496062992125984" footer="0.31496062992125984"/>
  <pageSetup paperSize="5" scale="65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FINANC.</vt:lpstr>
      <vt:lpstr>FINANC.!Títulos_a_imprimir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 Acceso2</cp:lastModifiedBy>
  <cp:lastPrinted>2023-10-06T18:01:53Z</cp:lastPrinted>
  <dcterms:created xsi:type="dcterms:W3CDTF">2018-08-01T15:16:23Z</dcterms:created>
  <dcterms:modified xsi:type="dcterms:W3CDTF">2023-10-13T13:18:05Z</dcterms:modified>
</cp:coreProperties>
</file>